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ERCIAL\Communications\02 Releases\09 Top 8 AACs\"/>
    </mc:Choice>
  </mc:AlternateContent>
  <xr:revisionPtr revIDLastSave="0" documentId="13_ncr:1_{5DEAA57E-4837-42D0-8047-BDB50FDBC9B4}" xr6:coauthVersionLast="45" xr6:coauthVersionMax="45" xr10:uidLastSave="{00000000-0000-0000-0000-000000000000}"/>
  <bookViews>
    <workbookView xWindow="-108" yWindow="-108" windowWidth="23256" windowHeight="12576" activeTab="5" xr2:uid="{B9BABF55-A104-4F81-A7DE-0EF2A3FE418C}"/>
  </bookViews>
  <sheets>
    <sheet name="All-Time" sheetId="1" r:id="rId1"/>
    <sheet name="2019-20" sheetId="6" r:id="rId2"/>
    <sheet name="CW" sheetId="2" r:id="rId3"/>
    <sheet name="OUA" sheetId="3" r:id="rId4"/>
    <sheet name="RSEQ" sheetId="4" r:id="rId5"/>
    <sheet name="AU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6" l="1"/>
  <c r="D6" i="6" l="1"/>
  <c r="D5" i="6"/>
  <c r="D4" i="6"/>
  <c r="D3" i="6"/>
  <c r="D2" i="6"/>
  <c r="C6" i="6"/>
  <c r="C22" i="3"/>
  <c r="D13" i="5" l="1"/>
  <c r="C13" i="5"/>
  <c r="B13" i="5"/>
  <c r="D12" i="5"/>
  <c r="D11" i="5"/>
  <c r="D10" i="5"/>
  <c r="D9" i="5"/>
  <c r="D8" i="5"/>
  <c r="D7" i="5"/>
  <c r="D6" i="5"/>
  <c r="D5" i="5"/>
  <c r="D4" i="5"/>
  <c r="D3" i="5"/>
  <c r="D2" i="5"/>
  <c r="C10" i="4"/>
  <c r="B10" i="4"/>
  <c r="D10" i="4" s="1"/>
  <c r="D9" i="4"/>
  <c r="D8" i="4"/>
  <c r="D7" i="4"/>
  <c r="D6" i="4"/>
  <c r="D5" i="4"/>
  <c r="D4" i="4"/>
  <c r="D3" i="4"/>
  <c r="D2" i="4"/>
  <c r="B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19" i="2"/>
  <c r="B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22" i="3" l="1"/>
  <c r="D19" i="2"/>
  <c r="AB61" i="1"/>
  <c r="AC59" i="1"/>
  <c r="AC58" i="1"/>
  <c r="AC57" i="1"/>
  <c r="AC56" i="1"/>
  <c r="AC55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A61" i="1" l="1"/>
  <c r="Z61" i="1" l="1"/>
  <c r="Y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C60" i="1"/>
  <c r="AC54" i="1"/>
  <c r="X36" i="1"/>
  <c r="X32" i="1"/>
  <c r="X20" i="1"/>
  <c r="X15" i="1"/>
  <c r="X11" i="1"/>
  <c r="X10" i="1"/>
  <c r="AC61" i="1" l="1"/>
  <c r="X61" i="1"/>
</calcChain>
</file>

<file path=xl/sharedStrings.xml><?xml version="1.0" encoding="utf-8"?>
<sst xmlns="http://schemas.openxmlformats.org/spreadsheetml/2006/main" count="380" uniqueCount="149">
  <si>
    <t>90-94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</si>
  <si>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</si>
  <si>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</si>
  <si>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</si>
  <si>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</si>
  <si>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</si>
  <si>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</si>
  <si>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</si>
  <si>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</si>
  <si>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</si>
  <si>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</si>
  <si>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</si>
  <si>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</si>
  <si>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</si>
  <si>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</si>
  <si>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</si>
  <si>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</si>
  <si>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</si>
  <si>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</si>
  <si>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</si>
  <si>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</si>
  <si>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</si>
  <si>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</si>
  <si>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</si>
  <si>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</si>
  <si>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TOTAL</t>
  </si>
  <si>
    <t>Alberta</t>
  </si>
  <si>
    <t>McGill</t>
  </si>
  <si>
    <t>Western</t>
  </si>
  <si>
    <t>Laval</t>
  </si>
  <si>
    <t>Calgary</t>
  </si>
  <si>
    <t>Waterloo</t>
  </si>
  <si>
    <t>Manitoba</t>
  </si>
  <si>
    <t>Dalhousie</t>
  </si>
  <si>
    <t>Guelph</t>
  </si>
  <si>
    <t>Toronto</t>
  </si>
  <si>
    <t>UNB</t>
  </si>
  <si>
    <t>Acadia</t>
  </si>
  <si>
    <t>UBC</t>
  </si>
  <si>
    <t>Ottawa</t>
  </si>
  <si>
    <t>McMaster</t>
  </si>
  <si>
    <t>Windsor</t>
  </si>
  <si>
    <t>StFX</t>
  </si>
  <si>
    <t>Sherbrooke</t>
  </si>
  <si>
    <t>Lethbridge</t>
  </si>
  <si>
    <t>UPEI</t>
  </si>
  <si>
    <t>Brock</t>
  </si>
  <si>
    <t>Regina</t>
  </si>
  <si>
    <t>Laurentian</t>
  </si>
  <si>
    <t>Victoria</t>
  </si>
  <si>
    <t>York</t>
  </si>
  <si>
    <t>Montréal</t>
  </si>
  <si>
    <t>—</t>
  </si>
  <si>
    <t>Moncton</t>
  </si>
  <si>
    <t>Laurier</t>
  </si>
  <si>
    <t>Winnipeg</t>
  </si>
  <si>
    <t>Carleton</t>
  </si>
  <si>
    <t>UQTR</t>
  </si>
  <si>
    <t>Memorial</t>
  </si>
  <si>
    <t>Lakehead</t>
  </si>
  <si>
    <t>Trent</t>
  </si>
  <si>
    <t>Concordia</t>
  </si>
  <si>
    <t>RMC</t>
  </si>
  <si>
    <t>St. Thomas</t>
  </si>
  <si>
    <t>Cape Breton</t>
  </si>
  <si>
    <t>UQAM</t>
  </si>
  <si>
    <t>Nipissing</t>
  </si>
  <si>
    <t>Ryerson</t>
  </si>
  <si>
    <t>Mount Royal</t>
  </si>
  <si>
    <t>Brandon</t>
  </si>
  <si>
    <t>UBC Okanagan</t>
  </si>
  <si>
    <t>MacEwan</t>
  </si>
  <si>
    <t>UNBC</t>
  </si>
  <si>
    <t>Algoma</t>
  </si>
  <si>
    <t>ETS</t>
  </si>
  <si>
    <t>N/A</t>
  </si>
  <si>
    <t>Saskatchewan</t>
  </si>
  <si>
    <t>Mount Allison</t>
  </si>
  <si>
    <t>Trinity Western</t>
  </si>
  <si>
    <t>Thompson Rivers</t>
  </si>
  <si>
    <t>Simon Fraser</t>
  </si>
  <si>
    <t>Ontario Tech</t>
  </si>
  <si>
    <t>Fraser Valley</t>
  </si>
  <si>
    <t>Totals</t>
  </si>
  <si>
    <t>School</t>
  </si>
  <si>
    <t>18-19</t>
  </si>
  <si>
    <t>Bishop's</t>
  </si>
  <si>
    <t>Queen's</t>
  </si>
  <si>
    <t>Saint Mary's</t>
  </si>
  <si>
    <t>19-20</t>
  </si>
  <si>
    <t>University</t>
  </si>
  <si>
    <t>Recipients</t>
  </si>
  <si>
    <t>Student-Athletes</t>
  </si>
  <si>
    <t>Percentage</t>
  </si>
  <si>
    <t>ALBERTA</t>
  </si>
  <si>
    <t>BRANDON</t>
  </si>
  <si>
    <t>UBC OKANAGAN</t>
  </si>
  <si>
    <t>CALGARY</t>
  </si>
  <si>
    <t>FRASER VALLEY</t>
  </si>
  <si>
    <t>LETHBRIDGE</t>
  </si>
  <si>
    <t>MacEWAN</t>
  </si>
  <si>
    <t>MANITOBA</t>
  </si>
  <si>
    <t>MOUNT ROYAL</t>
  </si>
  <si>
    <t>REGINA</t>
  </si>
  <si>
    <t>SASKATCHEWAN</t>
  </si>
  <si>
    <t>THOMPSON RIVERS</t>
  </si>
  <si>
    <t>TRINITY WESTERN</t>
  </si>
  <si>
    <t>VICTORIA</t>
  </si>
  <si>
    <t>WINNIPEG</t>
  </si>
  <si>
    <t>Total</t>
  </si>
  <si>
    <t>ALGOMA</t>
  </si>
  <si>
    <t>BROCK</t>
  </si>
  <si>
    <t>CARLETON</t>
  </si>
  <si>
    <t>GUELPH</t>
  </si>
  <si>
    <t>LAKEHEAD</t>
  </si>
  <si>
    <t>LAURENTIAN</t>
  </si>
  <si>
    <t>LAURIER</t>
  </si>
  <si>
    <t>McMASTER</t>
  </si>
  <si>
    <t>NIPISSING</t>
  </si>
  <si>
    <t>ONTARIO TECH</t>
  </si>
  <si>
    <t>OTTAWA</t>
  </si>
  <si>
    <t>QUEEN'S</t>
  </si>
  <si>
    <t>RYERSON</t>
  </si>
  <si>
    <t>TORONTO</t>
  </si>
  <si>
    <t>TRENT</t>
  </si>
  <si>
    <t>WATERLOO</t>
  </si>
  <si>
    <t>WESTERN</t>
  </si>
  <si>
    <t>WINDSOR</t>
  </si>
  <si>
    <t>YORK</t>
  </si>
  <si>
    <t>BISHOP’S</t>
  </si>
  <si>
    <t>CONCORDIA</t>
  </si>
  <si>
    <t>LAVAL</t>
  </si>
  <si>
    <t>McGILL</t>
  </si>
  <si>
    <t>MONTRÉAL</t>
  </si>
  <si>
    <t>SHERBROOKE</t>
  </si>
  <si>
    <t>ACADIA</t>
  </si>
  <si>
    <t>CAPE BRETON</t>
  </si>
  <si>
    <t>DALHOUSIE</t>
  </si>
  <si>
    <t>MEMORIAL</t>
  </si>
  <si>
    <t>MONCTON</t>
  </si>
  <si>
    <t>MOUNT ALLISON</t>
  </si>
  <si>
    <t>SAINT MARY'S</t>
  </si>
  <si>
    <t>ST. THOMAS</t>
  </si>
  <si>
    <t>Conference</t>
  </si>
  <si>
    <t>Academic All-Canadians</t>
  </si>
  <si>
    <t>CW</t>
  </si>
  <si>
    <t>OUA</t>
  </si>
  <si>
    <t>RSEQ</t>
  </si>
  <si>
    <t>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</si>
</sst>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1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1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5" fillId="0" borderId="0" xfId="1" applyFont="1" applyAlignment="1">
      <alignment horizontal="left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341912</xdr:colOff>
      <xdr:row>0</xdr:row>
      <xdr:rowOff>141112</xdr:rowOff>
    </xdr:from>
    <xdr:to>
      <xdr:col>14</xdr:col>
      <xdr:colOff>172366</xdr:colOff>
      <xdr:row>0</xdr:row>
      <xdr:rowOff>1697793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B2DB57-70DA-4A73-8F7D-E3EA8FE98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6801" y="141112"/>
          <a:ext cx="1641262" cy="155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acewangriffins.ca/general/2020-21/releases/20201203ko2udq" TargetMode="External"/><Relationship Id="rId13" Type="http://schemas.openxmlformats.org/officeDocument/2006/relationships/hyperlink" Target="https://gospartans.ca/news/2020/12/8/general-u-sports-honors-61-spartans-as-academic-all-canadians.aspx" TargetMode="External"/><Relationship Id="rId3" Type="http://schemas.openxmlformats.org/officeDocument/2006/relationships/hyperlink" Target="https://gothunderbirds.ca/news/2020/11/5/record-high-number-of-t-birds-honoured-as-academic-all-canadians.aspx" TargetMode="External"/><Relationship Id="rId7" Type="http://schemas.openxmlformats.org/officeDocument/2006/relationships/hyperlink" Target="https://gohorns.ca/news/2020/11/26/general-pronghorn-athletes-reach-new-heights-in-the-classroom.aspx" TargetMode="External"/><Relationship Id="rId12" Type="http://schemas.openxmlformats.org/officeDocument/2006/relationships/hyperlink" Target="https://huskies.usask.ca/news/2020/11/23/general-record-number-of-huskies-named-all-academics-for-2019-20.aspx" TargetMode="External"/><Relationship Id="rId2" Type="http://schemas.openxmlformats.org/officeDocument/2006/relationships/hyperlink" Target="https://twitter.com/BUBobcats/status/1334981578171289600" TargetMode="External"/><Relationship Id="rId16" Type="http://schemas.openxmlformats.org/officeDocument/2006/relationships/hyperlink" Target="https://gowolfpack.ca/news/2021/1/6/general-47-student-athletes-honoured-with-academic-all-canadian-status-for-2019-20-season.aspx" TargetMode="External"/><Relationship Id="rId1" Type="http://schemas.openxmlformats.org/officeDocument/2006/relationships/hyperlink" Target="https://bearsandpandas.ca/news/2020/11/2/general-170-bears-and-pandas-earn-academic-all-canadian-honour.aspx" TargetMode="External"/><Relationship Id="rId6" Type="http://schemas.openxmlformats.org/officeDocument/2006/relationships/hyperlink" Target="https://gocascades.ca/news/2020/12/23/golf-cascades-honour-65-student-athletes-for-high-academic-achievement.aspx" TargetMode="External"/><Relationship Id="rId11" Type="http://schemas.openxmlformats.org/officeDocument/2006/relationships/hyperlink" Target="https://www.reginacougars.com/news/2020/12/2/u-of-r-athletics-cougars-rams-combine-for-91-academic-all-canadian-selections-in-2019-20.aspx" TargetMode="External"/><Relationship Id="rId5" Type="http://schemas.openxmlformats.org/officeDocument/2006/relationships/hyperlink" Target="https://godinos.com/news/2020/12/1/athletics-news-record-210-dinos-earn-2019-20-academic-honours.aspx" TargetMode="External"/><Relationship Id="rId15" Type="http://schemas.openxmlformats.org/officeDocument/2006/relationships/hyperlink" Target="https://wesmen.ca/general/2020-21/releases/20201214pew6p1" TargetMode="External"/><Relationship Id="rId10" Type="http://schemas.openxmlformats.org/officeDocument/2006/relationships/hyperlink" Target="https://mrucougars.com/news/2020/12/2/general-cougars-announce-76-student-athletes-over-social-media-as-academic-all-canadian.aspx" TargetMode="External"/><Relationship Id="rId4" Type="http://schemas.openxmlformats.org/officeDocument/2006/relationships/hyperlink" Target="http://goheat.ca/general/2020-21/releases/20201211pdxqjc" TargetMode="External"/><Relationship Id="rId9" Type="http://schemas.openxmlformats.org/officeDocument/2006/relationships/hyperlink" Target="https://gobisons.ca/news/2020/11/23/another-great-year-for-bisons-in-the-classroom.aspx" TargetMode="External"/><Relationship Id="rId14" Type="http://schemas.openxmlformats.org/officeDocument/2006/relationships/hyperlink" Target="https://govikesgo.com/news/2020/11/18/general-vikes-celebrate-honour-roll-student-athletes-from-2019-20.asp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geegees.ca/general/2020-21/releases/20201203nnr66w" TargetMode="External"/><Relationship Id="rId13" Type="http://schemas.openxmlformats.org/officeDocument/2006/relationships/hyperlink" Target="https://golancers.ca/news/2020/12/4/cross-country-lancers-honour-academic-all-canadians.aspx" TargetMode="External"/><Relationship Id="rId3" Type="http://schemas.openxmlformats.org/officeDocument/2006/relationships/hyperlink" Target="http://gryphons.ca/news/2020/10/15/general-gryphons-celebrate-record-amount-of-academic-award-winners-from-2019-20-season.aspx" TargetMode="External"/><Relationship Id="rId7" Type="http://schemas.openxmlformats.org/officeDocument/2006/relationships/hyperlink" Target="https://goridgebacks.com/news/2020/12/21/general-ridgebacks-recognize-record-72-academic-award-winners.aspx" TargetMode="External"/><Relationship Id="rId12" Type="http://schemas.openxmlformats.org/officeDocument/2006/relationships/hyperlink" Target="https://westernmustangs.ca/news/2020/12/18/477-mustangs-recognized-as-2019-20-scholar-athletes.aspx" TargetMode="External"/><Relationship Id="rId2" Type="http://schemas.openxmlformats.org/officeDocument/2006/relationships/hyperlink" Target="https://goravens.ca/news/2020/12/ravens-celebrate-academic-success-of-student-athletes/" TargetMode="External"/><Relationship Id="rId1" Type="http://schemas.openxmlformats.org/officeDocument/2006/relationships/hyperlink" Target="https://gobadgers.ca/news/2020/12/14/general-news-brock-badgers-succeed-on-the-field-and-in-the-classroom.aspx" TargetMode="External"/><Relationship Id="rId6" Type="http://schemas.openxmlformats.org/officeDocument/2006/relationships/hyperlink" Target="https://nulakers.ca/news/2020/11/20/general-lakers-celebrate-101-academic-all-canadians-oua-academic-achievement-award-winners.aspx" TargetMode="External"/><Relationship Id="rId11" Type="http://schemas.openxmlformats.org/officeDocument/2006/relationships/hyperlink" Target="https://athletics.uwaterloo.ca/news/2020/12/14/2019_20_PresidentsHonourRoll.aspx" TargetMode="External"/><Relationship Id="rId5" Type="http://schemas.openxmlformats.org/officeDocument/2006/relationships/hyperlink" Target="https://www.laurierathletics.com/createarticle.php?ID=10757" TargetMode="External"/><Relationship Id="rId10" Type="http://schemas.openxmlformats.org/officeDocument/2006/relationships/hyperlink" Target="https://varsityblues.ca/news/2020/11/16/general-record-308-student-athletes-earn-academic-honours-in-2019-20.aspx" TargetMode="External"/><Relationship Id="rId4" Type="http://schemas.openxmlformats.org/officeDocument/2006/relationships/hyperlink" Target="https://luvoyageurs.com/general/2020-21/releases/20201119gglta4" TargetMode="External"/><Relationship Id="rId9" Type="http://schemas.openxmlformats.org/officeDocument/2006/relationships/hyperlink" Target="https://gopaladinsgo.ca/news/2020/12/22/general-paladins-earn-2019-20-academic-accolades.aspx" TargetMode="External"/><Relationship Id="rId14" Type="http://schemas.openxmlformats.org/officeDocument/2006/relationships/hyperlink" Target="http://yorkulions.ca/news/2020/12/9/varsity-athletics-top-student-athletes-honoured-for-academic-achievement.asp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sherbrooke.ca/vertetor/accueil/nouvelles/nouvelles-details/article/44234/" TargetMode="External"/><Relationship Id="rId1" Type="http://schemas.openxmlformats.org/officeDocument/2006/relationships/hyperlink" Target="https://citadins.uqam.ca/nouvelles/etoiles-academiqu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en/news/2020/11/467195776/moncton-athletics-record-number-of-student-athletes-honoured-for-u-sports-academic-achievements" TargetMode="External"/><Relationship Id="rId2" Type="http://schemas.openxmlformats.org/officeDocument/2006/relationships/hyperlink" Target="https://www.daltigers.ca/general/2020-21/releases/AAC_Announcement" TargetMode="External"/><Relationship Id="rId1" Type="http://schemas.openxmlformats.org/officeDocument/2006/relationships/hyperlink" Target="https://www.acadiaathletics.ca/general/2020-21/videos/20201201-5xteoy63" TargetMode="External"/><Relationship Id="rId5" Type="http://schemas.openxmlformats.org/officeDocument/2006/relationships/hyperlink" Target="https://www.gotommies.ca/general/2019-20/releases/1920AllCanadians" TargetMode="External"/><Relationship Id="rId4" Type="http://schemas.openxmlformats.org/officeDocument/2006/relationships/hyperlink" Target="https://www.goredsgo.ca/general/2020-21/releases/201920academicallcd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2639-8B3F-4D49-95C7-93616471B3B6}">
  <dimension ref="A1:AC61"/>
  <sheetViews>
    <sheetView topLeftCell="A32" zoomScale="70" zoomScaleNormal="70" workbookViewId="0">
      <selection activeCell="AB14" sqref="AB14"/>
    </sheetView>
  </sheetViews>
  <sheetFormatPr defaultRowHeight="14.4" x14ac:dyDescent="0.3"/>
  <cols>
    <col min="1" max="1" width="18.33203125" customWidth="1"/>
  </cols>
  <sheetData>
    <row r="1" spans="1:29" ht="144.6" customHeight="1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x14ac:dyDescent="0.3">
      <c r="A2" s="1" t="s">
        <v>84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8" t="s">
        <v>20</v>
      </c>
      <c r="W2" s="9" t="s">
        <v>21</v>
      </c>
      <c r="X2" s="10" t="s">
        <v>22</v>
      </c>
      <c r="Y2" s="11" t="s">
        <v>23</v>
      </c>
      <c r="Z2" s="9" t="s">
        <v>24</v>
      </c>
      <c r="AA2" s="10" t="s">
        <v>85</v>
      </c>
      <c r="AB2" s="10" t="s">
        <v>89</v>
      </c>
      <c r="AC2" s="12" t="s">
        <v>25</v>
      </c>
    </row>
    <row r="3" spans="1:29" x14ac:dyDescent="0.3">
      <c r="A3" s="15" t="s">
        <v>26</v>
      </c>
      <c r="B3" s="4">
        <v>239</v>
      </c>
      <c r="C3" s="4">
        <v>55</v>
      </c>
      <c r="D3" s="4">
        <v>69</v>
      </c>
      <c r="E3" s="4">
        <v>64</v>
      </c>
      <c r="F3" s="4">
        <v>79</v>
      </c>
      <c r="G3" s="4">
        <v>82</v>
      </c>
      <c r="H3" s="4">
        <v>98</v>
      </c>
      <c r="I3" s="4">
        <v>106</v>
      </c>
      <c r="J3" s="4">
        <v>109</v>
      </c>
      <c r="K3" s="4">
        <v>98</v>
      </c>
      <c r="L3" s="4">
        <v>102</v>
      </c>
      <c r="M3" s="4">
        <v>133</v>
      </c>
      <c r="N3" s="4">
        <v>141</v>
      </c>
      <c r="O3" s="4">
        <v>102</v>
      </c>
      <c r="P3" s="4">
        <v>126</v>
      </c>
      <c r="Q3" s="4">
        <v>111</v>
      </c>
      <c r="R3" s="4">
        <v>128</v>
      </c>
      <c r="S3" s="4">
        <v>125</v>
      </c>
      <c r="T3" s="2">
        <v>124</v>
      </c>
      <c r="U3" s="2">
        <v>117</v>
      </c>
      <c r="V3" s="3">
        <v>123</v>
      </c>
      <c r="W3" s="2">
        <v>128</v>
      </c>
      <c r="X3" s="5">
        <v>139</v>
      </c>
      <c r="Y3" s="3">
        <v>152</v>
      </c>
      <c r="Z3" s="13">
        <v>158</v>
      </c>
      <c r="AA3" s="14">
        <v>162</v>
      </c>
      <c r="AB3" s="14">
        <v>158</v>
      </c>
      <c r="AC3" s="17">
        <f t="shared" ref="AC3:AC34" si="0">SUM(B3:AB3)</f>
        <v>3228</v>
      </c>
    </row>
    <row r="4" spans="1:29" x14ac:dyDescent="0.3">
      <c r="A4" s="15" t="s">
        <v>27</v>
      </c>
      <c r="B4" s="4">
        <v>184</v>
      </c>
      <c r="C4" s="4">
        <v>76</v>
      </c>
      <c r="D4" s="4">
        <v>66</v>
      </c>
      <c r="E4" s="4">
        <v>63</v>
      </c>
      <c r="F4" s="4">
        <v>66</v>
      </c>
      <c r="G4" s="4">
        <v>62</v>
      </c>
      <c r="H4" s="4">
        <v>114</v>
      </c>
      <c r="I4" s="4">
        <v>101</v>
      </c>
      <c r="J4" s="4">
        <v>144</v>
      </c>
      <c r="K4" s="4">
        <v>112</v>
      </c>
      <c r="L4" s="4">
        <v>125</v>
      </c>
      <c r="M4" s="4">
        <v>144</v>
      </c>
      <c r="N4" s="4">
        <v>148</v>
      </c>
      <c r="O4" s="4">
        <v>124</v>
      </c>
      <c r="P4" s="4">
        <v>136</v>
      </c>
      <c r="Q4" s="4">
        <v>131</v>
      </c>
      <c r="R4" s="4">
        <v>135</v>
      </c>
      <c r="S4" s="4">
        <v>98</v>
      </c>
      <c r="T4" s="2">
        <v>85</v>
      </c>
      <c r="U4" s="2">
        <v>69</v>
      </c>
      <c r="V4" s="3">
        <v>90</v>
      </c>
      <c r="W4" s="2">
        <v>96</v>
      </c>
      <c r="X4" s="5">
        <v>101</v>
      </c>
      <c r="Y4" s="3">
        <v>93</v>
      </c>
      <c r="Z4" s="13">
        <v>108</v>
      </c>
      <c r="AA4" s="14">
        <v>97</v>
      </c>
      <c r="AB4" s="14">
        <v>149</v>
      </c>
      <c r="AC4" s="17">
        <f t="shared" si="0"/>
        <v>2917</v>
      </c>
    </row>
    <row r="5" spans="1:29" x14ac:dyDescent="0.3">
      <c r="A5" s="15" t="s">
        <v>87</v>
      </c>
      <c r="B5" s="4">
        <v>140</v>
      </c>
      <c r="C5" s="4">
        <v>52</v>
      </c>
      <c r="D5" s="4">
        <v>55</v>
      </c>
      <c r="E5" s="4">
        <v>47</v>
      </c>
      <c r="F5" s="4">
        <v>61</v>
      </c>
      <c r="G5" s="4">
        <v>86</v>
      </c>
      <c r="H5" s="4">
        <v>82</v>
      </c>
      <c r="I5" s="4">
        <v>81</v>
      </c>
      <c r="J5" s="4">
        <v>96</v>
      </c>
      <c r="K5" s="4">
        <v>87</v>
      </c>
      <c r="L5" s="4">
        <v>105</v>
      </c>
      <c r="M5" s="4">
        <v>114</v>
      </c>
      <c r="N5" s="4">
        <v>111</v>
      </c>
      <c r="O5" s="4">
        <v>119</v>
      </c>
      <c r="P5" s="4">
        <v>87</v>
      </c>
      <c r="Q5" s="4">
        <v>99</v>
      </c>
      <c r="R5" s="4">
        <v>118</v>
      </c>
      <c r="S5" s="4">
        <v>108</v>
      </c>
      <c r="T5" s="2">
        <v>102</v>
      </c>
      <c r="U5" s="2">
        <v>98</v>
      </c>
      <c r="V5" s="3">
        <v>111</v>
      </c>
      <c r="W5" s="2">
        <v>125</v>
      </c>
      <c r="X5" s="5">
        <v>143</v>
      </c>
      <c r="Y5" s="3">
        <v>150</v>
      </c>
      <c r="Z5" s="13">
        <v>147</v>
      </c>
      <c r="AA5" s="14">
        <v>150</v>
      </c>
      <c r="AB5" s="14">
        <v>194</v>
      </c>
      <c r="AC5" s="17">
        <f t="shared" si="0"/>
        <v>2868</v>
      </c>
    </row>
    <row r="6" spans="1:29" x14ac:dyDescent="0.3">
      <c r="A6" s="15" t="s">
        <v>28</v>
      </c>
      <c r="B6" s="4">
        <v>90</v>
      </c>
      <c r="C6" s="4">
        <v>42</v>
      </c>
      <c r="D6" s="4">
        <v>38</v>
      </c>
      <c r="E6" s="4">
        <v>49</v>
      </c>
      <c r="F6" s="4">
        <v>56</v>
      </c>
      <c r="G6" s="4">
        <v>71</v>
      </c>
      <c r="H6" s="4">
        <v>101</v>
      </c>
      <c r="I6" s="4">
        <v>114</v>
      </c>
      <c r="J6" s="4">
        <v>65</v>
      </c>
      <c r="K6" s="4">
        <v>65</v>
      </c>
      <c r="L6" s="4">
        <v>107</v>
      </c>
      <c r="M6" s="4">
        <v>97</v>
      </c>
      <c r="N6" s="4">
        <v>91</v>
      </c>
      <c r="O6" s="4">
        <v>87</v>
      </c>
      <c r="P6" s="4">
        <v>93</v>
      </c>
      <c r="Q6" s="4">
        <v>103</v>
      </c>
      <c r="R6" s="4">
        <v>113</v>
      </c>
      <c r="S6" s="4">
        <v>110</v>
      </c>
      <c r="T6" s="2">
        <v>118</v>
      </c>
      <c r="U6" s="2">
        <v>132</v>
      </c>
      <c r="V6" s="3">
        <v>140</v>
      </c>
      <c r="W6" s="2">
        <v>145</v>
      </c>
      <c r="X6" s="5">
        <v>144</v>
      </c>
      <c r="Y6" s="3">
        <v>156</v>
      </c>
      <c r="Z6" s="13">
        <v>172</v>
      </c>
      <c r="AA6" s="14">
        <v>177</v>
      </c>
      <c r="AB6" s="14">
        <v>201</v>
      </c>
      <c r="AC6" s="17">
        <f t="shared" si="0"/>
        <v>2877</v>
      </c>
    </row>
    <row r="7" spans="1:29" x14ac:dyDescent="0.3">
      <c r="A7" s="15" t="s">
        <v>29</v>
      </c>
      <c r="B7" s="4">
        <v>73</v>
      </c>
      <c r="C7" s="4">
        <v>33</v>
      </c>
      <c r="D7" s="4">
        <v>31</v>
      </c>
      <c r="E7" s="4">
        <v>23</v>
      </c>
      <c r="F7" s="4">
        <v>28</v>
      </c>
      <c r="G7" s="4">
        <v>38</v>
      </c>
      <c r="H7" s="4">
        <v>31</v>
      </c>
      <c r="I7" s="4">
        <v>23</v>
      </c>
      <c r="J7" s="4">
        <v>80</v>
      </c>
      <c r="K7" s="4">
        <v>78</v>
      </c>
      <c r="L7" s="4">
        <v>77</v>
      </c>
      <c r="M7" s="4">
        <v>93</v>
      </c>
      <c r="N7" s="4">
        <v>133</v>
      </c>
      <c r="O7" s="4">
        <v>156</v>
      </c>
      <c r="P7" s="4">
        <v>145</v>
      </c>
      <c r="Q7" s="4">
        <v>141</v>
      </c>
      <c r="R7" s="4">
        <v>132</v>
      </c>
      <c r="S7" s="4">
        <v>127</v>
      </c>
      <c r="T7" s="2">
        <v>126</v>
      </c>
      <c r="U7" s="2">
        <v>111</v>
      </c>
      <c r="V7" s="3">
        <v>115</v>
      </c>
      <c r="W7" s="2">
        <v>110</v>
      </c>
      <c r="X7" s="5">
        <v>122</v>
      </c>
      <c r="Y7" s="3">
        <v>119</v>
      </c>
      <c r="Z7" s="13">
        <v>130</v>
      </c>
      <c r="AA7" s="14">
        <v>137</v>
      </c>
      <c r="AB7" s="14">
        <v>167</v>
      </c>
      <c r="AC7" s="17">
        <f t="shared" si="0"/>
        <v>2579</v>
      </c>
    </row>
    <row r="8" spans="1:29" x14ac:dyDescent="0.3">
      <c r="A8" s="15" t="s">
        <v>30</v>
      </c>
      <c r="B8" s="4">
        <v>188</v>
      </c>
      <c r="C8" s="4">
        <v>66</v>
      </c>
      <c r="D8" s="4">
        <v>43</v>
      </c>
      <c r="E8" s="4">
        <v>57</v>
      </c>
      <c r="F8" s="4">
        <v>68</v>
      </c>
      <c r="G8" s="4">
        <v>53</v>
      </c>
      <c r="H8" s="4">
        <v>59</v>
      </c>
      <c r="I8" s="4">
        <v>107</v>
      </c>
      <c r="J8" s="4">
        <v>83</v>
      </c>
      <c r="K8" s="4">
        <v>94</v>
      </c>
      <c r="L8" s="4">
        <v>87</v>
      </c>
      <c r="M8" s="4">
        <v>93</v>
      </c>
      <c r="N8" s="4">
        <v>73</v>
      </c>
      <c r="O8" s="4">
        <v>82</v>
      </c>
      <c r="P8" s="4">
        <v>51</v>
      </c>
      <c r="Q8" s="4">
        <v>71</v>
      </c>
      <c r="R8" s="4">
        <v>90</v>
      </c>
      <c r="S8" s="4">
        <v>85</v>
      </c>
      <c r="T8" s="2">
        <v>95</v>
      </c>
      <c r="U8" s="2">
        <v>99</v>
      </c>
      <c r="V8" s="3">
        <v>91</v>
      </c>
      <c r="W8" s="2">
        <v>108</v>
      </c>
      <c r="X8" s="5">
        <v>117</v>
      </c>
      <c r="Y8" s="3">
        <v>150</v>
      </c>
      <c r="Z8" s="13">
        <v>137</v>
      </c>
      <c r="AA8" s="14">
        <v>148</v>
      </c>
      <c r="AB8" s="14">
        <v>204</v>
      </c>
      <c r="AC8" s="17">
        <f t="shared" si="0"/>
        <v>2599</v>
      </c>
    </row>
    <row r="9" spans="1:29" x14ac:dyDescent="0.3">
      <c r="A9" s="15" t="s">
        <v>31</v>
      </c>
      <c r="B9" s="4">
        <v>37</v>
      </c>
      <c r="C9" s="4">
        <v>28</v>
      </c>
      <c r="D9" s="4">
        <v>22</v>
      </c>
      <c r="E9" s="4">
        <v>41</v>
      </c>
      <c r="F9" s="4">
        <v>69</v>
      </c>
      <c r="G9" s="4">
        <v>79</v>
      </c>
      <c r="H9" s="4">
        <v>85</v>
      </c>
      <c r="I9" s="4">
        <v>93</v>
      </c>
      <c r="J9" s="4">
        <v>98</v>
      </c>
      <c r="K9" s="4">
        <v>92</v>
      </c>
      <c r="L9" s="4">
        <v>105</v>
      </c>
      <c r="M9" s="4">
        <v>95</v>
      </c>
      <c r="N9" s="4">
        <v>116</v>
      </c>
      <c r="O9" s="4">
        <v>98</v>
      </c>
      <c r="P9" s="4">
        <v>99</v>
      </c>
      <c r="Q9" s="4">
        <v>80</v>
      </c>
      <c r="R9" s="4">
        <v>92</v>
      </c>
      <c r="S9" s="4">
        <v>99</v>
      </c>
      <c r="T9" s="2">
        <v>113</v>
      </c>
      <c r="U9" s="2">
        <v>118</v>
      </c>
      <c r="V9" s="3">
        <v>120</v>
      </c>
      <c r="W9" s="2">
        <v>104</v>
      </c>
      <c r="X9" s="5">
        <v>134</v>
      </c>
      <c r="Y9" s="3">
        <v>16</v>
      </c>
      <c r="Z9" s="13">
        <v>160</v>
      </c>
      <c r="AA9" s="14">
        <v>158</v>
      </c>
      <c r="AB9" s="14">
        <v>187</v>
      </c>
      <c r="AC9" s="17">
        <f t="shared" si="0"/>
        <v>2538</v>
      </c>
    </row>
    <row r="10" spans="1:29" x14ac:dyDescent="0.3">
      <c r="A10" s="15" t="s">
        <v>32</v>
      </c>
      <c r="B10" s="4">
        <v>106</v>
      </c>
      <c r="C10" s="4">
        <v>36</v>
      </c>
      <c r="D10" s="4">
        <v>35</v>
      </c>
      <c r="E10" s="4">
        <v>29</v>
      </c>
      <c r="F10" s="4">
        <v>40</v>
      </c>
      <c r="G10" s="4">
        <v>40</v>
      </c>
      <c r="H10" s="4">
        <v>54</v>
      </c>
      <c r="I10" s="4">
        <v>20</v>
      </c>
      <c r="J10" s="4">
        <v>61</v>
      </c>
      <c r="K10" s="4">
        <v>54</v>
      </c>
      <c r="L10" s="4">
        <v>62</v>
      </c>
      <c r="M10" s="4">
        <v>53</v>
      </c>
      <c r="N10" s="4">
        <v>66</v>
      </c>
      <c r="O10" s="4">
        <v>68</v>
      </c>
      <c r="P10" s="4">
        <v>70</v>
      </c>
      <c r="Q10" s="4">
        <v>79</v>
      </c>
      <c r="R10" s="4">
        <v>67</v>
      </c>
      <c r="S10" s="4">
        <v>80</v>
      </c>
      <c r="T10" s="2">
        <v>98</v>
      </c>
      <c r="U10" s="2">
        <v>91</v>
      </c>
      <c r="V10" s="3">
        <v>82</v>
      </c>
      <c r="W10" s="2">
        <v>100</v>
      </c>
      <c r="X10" s="5">
        <f>53+46</f>
        <v>99</v>
      </c>
      <c r="Y10" s="3">
        <v>112</v>
      </c>
      <c r="Z10" s="13">
        <v>126</v>
      </c>
      <c r="AA10" s="14">
        <v>124</v>
      </c>
      <c r="AB10" s="14">
        <v>138</v>
      </c>
      <c r="AC10" s="17">
        <f t="shared" si="0"/>
        <v>1990</v>
      </c>
    </row>
    <row r="11" spans="1:29" x14ac:dyDescent="0.3">
      <c r="A11" s="15" t="s">
        <v>33</v>
      </c>
      <c r="B11" s="4">
        <v>59</v>
      </c>
      <c r="C11" s="4">
        <v>21</v>
      </c>
      <c r="D11" s="4">
        <v>21</v>
      </c>
      <c r="E11" s="4">
        <v>30</v>
      </c>
      <c r="F11" s="4">
        <v>37</v>
      </c>
      <c r="G11" s="4">
        <v>32</v>
      </c>
      <c r="H11" s="4">
        <v>46</v>
      </c>
      <c r="I11" s="4">
        <v>57</v>
      </c>
      <c r="J11" s="4">
        <v>70</v>
      </c>
      <c r="K11" s="4">
        <v>70</v>
      </c>
      <c r="L11" s="4">
        <v>51</v>
      </c>
      <c r="M11" s="4">
        <v>73</v>
      </c>
      <c r="N11" s="4">
        <v>55</v>
      </c>
      <c r="O11" s="4">
        <v>62</v>
      </c>
      <c r="P11" s="4">
        <v>75</v>
      </c>
      <c r="Q11" s="4">
        <v>82</v>
      </c>
      <c r="R11" s="4">
        <v>97</v>
      </c>
      <c r="S11" s="4">
        <v>96</v>
      </c>
      <c r="T11" s="2">
        <v>95</v>
      </c>
      <c r="U11" s="2">
        <v>100</v>
      </c>
      <c r="V11" s="3">
        <v>88</v>
      </c>
      <c r="W11" s="2">
        <v>79</v>
      </c>
      <c r="X11" s="5">
        <f>3+89</f>
        <v>92</v>
      </c>
      <c r="Y11" s="3">
        <v>60</v>
      </c>
      <c r="Z11" s="13">
        <v>98</v>
      </c>
      <c r="AA11" s="14">
        <v>104</v>
      </c>
      <c r="AB11" s="14">
        <v>135</v>
      </c>
      <c r="AC11" s="17">
        <f t="shared" si="0"/>
        <v>1885</v>
      </c>
    </row>
    <row r="12" spans="1:29" x14ac:dyDescent="0.3">
      <c r="A12" s="15" t="s">
        <v>34</v>
      </c>
      <c r="B12" s="4">
        <v>83</v>
      </c>
      <c r="C12" s="4">
        <v>28</v>
      </c>
      <c r="D12" s="4">
        <v>27</v>
      </c>
      <c r="E12" s="4">
        <v>38</v>
      </c>
      <c r="F12" s="4">
        <v>40</v>
      </c>
      <c r="G12" s="4">
        <v>38</v>
      </c>
      <c r="H12" s="4">
        <v>58</v>
      </c>
      <c r="I12" s="4">
        <v>65</v>
      </c>
      <c r="J12" s="4">
        <v>70</v>
      </c>
      <c r="K12" s="4">
        <v>64</v>
      </c>
      <c r="L12" s="4">
        <v>73</v>
      </c>
      <c r="M12" s="4">
        <v>68</v>
      </c>
      <c r="N12" s="4">
        <v>71</v>
      </c>
      <c r="O12" s="4">
        <v>60</v>
      </c>
      <c r="P12" s="4">
        <v>60</v>
      </c>
      <c r="Q12" s="4">
        <v>66</v>
      </c>
      <c r="R12" s="4">
        <v>85</v>
      </c>
      <c r="S12" s="4">
        <v>72</v>
      </c>
      <c r="T12" s="2">
        <v>76</v>
      </c>
      <c r="U12" s="2">
        <v>77</v>
      </c>
      <c r="V12" s="3">
        <v>72</v>
      </c>
      <c r="W12" s="2">
        <v>61</v>
      </c>
      <c r="X12" s="5">
        <v>81</v>
      </c>
      <c r="Y12" s="3">
        <v>101</v>
      </c>
      <c r="Z12" s="13">
        <v>111</v>
      </c>
      <c r="AA12" s="14">
        <v>122</v>
      </c>
      <c r="AB12" s="14">
        <v>153</v>
      </c>
      <c r="AC12" s="17">
        <f t="shared" si="0"/>
        <v>1920</v>
      </c>
    </row>
    <row r="13" spans="1:29" x14ac:dyDescent="0.3">
      <c r="A13" s="15" t="s">
        <v>35</v>
      </c>
      <c r="B13" s="4">
        <v>112</v>
      </c>
      <c r="C13" s="4">
        <v>34</v>
      </c>
      <c r="D13" s="4">
        <v>34</v>
      </c>
      <c r="E13" s="4">
        <v>38</v>
      </c>
      <c r="F13" s="4">
        <v>46</v>
      </c>
      <c r="G13" s="4">
        <v>42</v>
      </c>
      <c r="H13" s="4">
        <v>53</v>
      </c>
      <c r="I13" s="4">
        <v>42</v>
      </c>
      <c r="J13" s="4">
        <v>68</v>
      </c>
      <c r="K13" s="4">
        <v>53</v>
      </c>
      <c r="L13" s="4">
        <v>50</v>
      </c>
      <c r="M13" s="4">
        <v>47</v>
      </c>
      <c r="N13" s="4">
        <v>49</v>
      </c>
      <c r="O13" s="4">
        <v>57</v>
      </c>
      <c r="P13" s="4" t="s">
        <v>75</v>
      </c>
      <c r="Q13" s="4">
        <v>47</v>
      </c>
      <c r="R13" s="4">
        <v>57</v>
      </c>
      <c r="S13" s="4">
        <v>80</v>
      </c>
      <c r="T13" s="2">
        <v>79</v>
      </c>
      <c r="U13" s="2">
        <v>71</v>
      </c>
      <c r="V13" s="3">
        <v>99</v>
      </c>
      <c r="W13" s="2">
        <v>104</v>
      </c>
      <c r="X13" s="5">
        <v>98</v>
      </c>
      <c r="Y13" s="3">
        <v>92</v>
      </c>
      <c r="Z13" s="13">
        <v>108</v>
      </c>
      <c r="AA13" s="14">
        <v>104</v>
      </c>
      <c r="AB13" s="14">
        <v>146</v>
      </c>
      <c r="AC13" s="17">
        <f t="shared" si="0"/>
        <v>1810</v>
      </c>
    </row>
    <row r="14" spans="1:29" x14ac:dyDescent="0.3">
      <c r="A14" s="15" t="s">
        <v>36</v>
      </c>
      <c r="B14" s="4">
        <v>112</v>
      </c>
      <c r="C14" s="4">
        <v>29</v>
      </c>
      <c r="D14" s="4">
        <v>48</v>
      </c>
      <c r="E14" s="4">
        <v>35</v>
      </c>
      <c r="F14" s="4">
        <v>33</v>
      </c>
      <c r="G14" s="4">
        <v>37</v>
      </c>
      <c r="H14" s="4">
        <v>45</v>
      </c>
      <c r="I14" s="4">
        <v>43</v>
      </c>
      <c r="J14" s="4">
        <v>60</v>
      </c>
      <c r="K14" s="4">
        <v>42</v>
      </c>
      <c r="L14" s="4">
        <v>53</v>
      </c>
      <c r="M14" s="4">
        <v>48</v>
      </c>
      <c r="N14" s="4">
        <v>55</v>
      </c>
      <c r="O14" s="4">
        <v>51</v>
      </c>
      <c r="P14" s="4">
        <v>54</v>
      </c>
      <c r="Q14" s="4">
        <v>48</v>
      </c>
      <c r="R14" s="4">
        <v>60</v>
      </c>
      <c r="S14" s="4">
        <v>70</v>
      </c>
      <c r="T14" s="2">
        <v>74</v>
      </c>
      <c r="U14" s="2">
        <v>87</v>
      </c>
      <c r="V14" s="3">
        <v>90</v>
      </c>
      <c r="W14" s="2">
        <v>87</v>
      </c>
      <c r="X14" s="5">
        <v>85</v>
      </c>
      <c r="Y14" s="3">
        <v>94</v>
      </c>
      <c r="Z14" s="13">
        <v>96</v>
      </c>
      <c r="AA14" s="14">
        <v>82</v>
      </c>
      <c r="AB14" s="14">
        <v>131</v>
      </c>
      <c r="AC14" s="17">
        <f t="shared" si="0"/>
        <v>1749</v>
      </c>
    </row>
    <row r="15" spans="1:29" x14ac:dyDescent="0.3">
      <c r="A15" s="15" t="s">
        <v>37</v>
      </c>
      <c r="B15" s="4">
        <v>58</v>
      </c>
      <c r="C15" s="4">
        <v>19</v>
      </c>
      <c r="D15" s="4">
        <v>16</v>
      </c>
      <c r="E15" s="4">
        <v>18</v>
      </c>
      <c r="F15" s="4">
        <v>26</v>
      </c>
      <c r="G15" s="4">
        <v>34</v>
      </c>
      <c r="H15" s="4">
        <v>31</v>
      </c>
      <c r="I15" s="4">
        <v>38</v>
      </c>
      <c r="J15" s="4">
        <v>44</v>
      </c>
      <c r="K15" s="4">
        <v>37</v>
      </c>
      <c r="L15" s="4">
        <v>45</v>
      </c>
      <c r="M15" s="4">
        <v>54</v>
      </c>
      <c r="N15" s="4">
        <v>55</v>
      </c>
      <c r="O15" s="4">
        <v>61</v>
      </c>
      <c r="P15" s="4">
        <v>69</v>
      </c>
      <c r="Q15" s="4">
        <v>72</v>
      </c>
      <c r="R15" s="4">
        <v>76</v>
      </c>
      <c r="S15" s="4">
        <v>85</v>
      </c>
      <c r="T15" s="2">
        <v>79</v>
      </c>
      <c r="U15" s="2">
        <v>91</v>
      </c>
      <c r="V15" s="3">
        <v>95</v>
      </c>
      <c r="W15" s="2">
        <v>108</v>
      </c>
      <c r="X15" s="5">
        <f>1+110</f>
        <v>111</v>
      </c>
      <c r="Y15" s="3">
        <v>115</v>
      </c>
      <c r="Z15" s="13">
        <v>109</v>
      </c>
      <c r="AA15" s="14">
        <v>122</v>
      </c>
      <c r="AB15" s="14">
        <v>117</v>
      </c>
      <c r="AC15" s="17">
        <f t="shared" si="0"/>
        <v>1785</v>
      </c>
    </row>
    <row r="16" spans="1:29" ht="13.8" customHeight="1" x14ac:dyDescent="0.3">
      <c r="A16" s="15" t="s">
        <v>76</v>
      </c>
      <c r="B16" s="4">
        <v>71</v>
      </c>
      <c r="C16" s="4">
        <v>29</v>
      </c>
      <c r="D16" s="4">
        <v>25</v>
      </c>
      <c r="E16" s="4">
        <v>30</v>
      </c>
      <c r="F16" s="4">
        <v>35</v>
      </c>
      <c r="G16" s="4">
        <v>32</v>
      </c>
      <c r="H16" s="4">
        <v>33</v>
      </c>
      <c r="I16" s="4">
        <v>46</v>
      </c>
      <c r="J16" s="4">
        <v>43</v>
      </c>
      <c r="K16" s="4">
        <v>47</v>
      </c>
      <c r="L16" s="4">
        <v>52</v>
      </c>
      <c r="M16" s="4">
        <v>53</v>
      </c>
      <c r="N16" s="4">
        <v>46</v>
      </c>
      <c r="O16" s="4">
        <v>48</v>
      </c>
      <c r="P16" s="4">
        <v>58</v>
      </c>
      <c r="Q16" s="4">
        <v>71</v>
      </c>
      <c r="R16" s="4">
        <v>77</v>
      </c>
      <c r="S16" s="4">
        <v>64</v>
      </c>
      <c r="T16" s="2">
        <v>81</v>
      </c>
      <c r="U16" s="2">
        <v>77</v>
      </c>
      <c r="V16" s="3">
        <v>64</v>
      </c>
      <c r="W16" s="2">
        <v>76</v>
      </c>
      <c r="X16" s="5">
        <v>80</v>
      </c>
      <c r="Y16" s="3">
        <v>92</v>
      </c>
      <c r="Z16" s="13">
        <v>97</v>
      </c>
      <c r="AA16" s="14">
        <v>86</v>
      </c>
      <c r="AB16" s="14">
        <v>113</v>
      </c>
      <c r="AC16" s="17">
        <f t="shared" si="0"/>
        <v>1626</v>
      </c>
    </row>
    <row r="17" spans="1:29" x14ac:dyDescent="0.3">
      <c r="A17" s="15" t="s">
        <v>38</v>
      </c>
      <c r="B17" s="4">
        <v>104</v>
      </c>
      <c r="C17" s="4">
        <v>54</v>
      </c>
      <c r="D17" s="4">
        <v>42</v>
      </c>
      <c r="E17" s="4">
        <v>53</v>
      </c>
      <c r="F17" s="4">
        <v>51</v>
      </c>
      <c r="G17" s="4">
        <v>71</v>
      </c>
      <c r="H17" s="4">
        <v>64</v>
      </c>
      <c r="I17" s="4">
        <v>43</v>
      </c>
      <c r="J17" s="4">
        <v>41</v>
      </c>
      <c r="K17" s="4">
        <v>36</v>
      </c>
      <c r="L17" s="4">
        <v>42</v>
      </c>
      <c r="M17" s="4">
        <v>59</v>
      </c>
      <c r="N17" s="4">
        <v>53</v>
      </c>
      <c r="O17" s="4">
        <v>49</v>
      </c>
      <c r="P17" s="4">
        <v>51</v>
      </c>
      <c r="Q17" s="4">
        <v>38</v>
      </c>
      <c r="R17" s="4">
        <v>42</v>
      </c>
      <c r="S17" s="4">
        <v>46</v>
      </c>
      <c r="T17" s="2">
        <v>51</v>
      </c>
      <c r="U17" s="2">
        <v>68</v>
      </c>
      <c r="V17" s="3">
        <v>69</v>
      </c>
      <c r="W17" s="2">
        <v>59</v>
      </c>
      <c r="X17" s="5">
        <v>57</v>
      </c>
      <c r="Y17" s="3">
        <v>66</v>
      </c>
      <c r="Z17" s="13">
        <v>68</v>
      </c>
      <c r="AA17" s="14">
        <v>89</v>
      </c>
      <c r="AB17" s="14">
        <v>105</v>
      </c>
      <c r="AC17" s="17">
        <f t="shared" si="0"/>
        <v>1571</v>
      </c>
    </row>
    <row r="18" spans="1:29" x14ac:dyDescent="0.3">
      <c r="A18" s="15" t="s">
        <v>39</v>
      </c>
      <c r="B18" s="4">
        <v>64</v>
      </c>
      <c r="C18" s="4">
        <v>20</v>
      </c>
      <c r="D18" s="4">
        <v>26</v>
      </c>
      <c r="E18" s="4">
        <v>25</v>
      </c>
      <c r="F18" s="4">
        <v>30</v>
      </c>
      <c r="G18" s="4">
        <v>27</v>
      </c>
      <c r="H18" s="4">
        <v>43</v>
      </c>
      <c r="I18" s="4">
        <v>48</v>
      </c>
      <c r="J18" s="4">
        <v>48</v>
      </c>
      <c r="K18" s="4">
        <v>66</v>
      </c>
      <c r="L18" s="4">
        <v>60</v>
      </c>
      <c r="M18" s="4">
        <v>46</v>
      </c>
      <c r="N18" s="4">
        <v>57</v>
      </c>
      <c r="O18" s="4">
        <v>51</v>
      </c>
      <c r="P18" s="4">
        <v>53</v>
      </c>
      <c r="Q18" s="4">
        <v>56</v>
      </c>
      <c r="R18" s="4">
        <v>51</v>
      </c>
      <c r="S18" s="4">
        <v>66</v>
      </c>
      <c r="T18" s="2">
        <v>52</v>
      </c>
      <c r="U18" s="2">
        <v>46</v>
      </c>
      <c r="V18" s="3">
        <v>61</v>
      </c>
      <c r="W18" s="2">
        <v>81</v>
      </c>
      <c r="X18" s="5">
        <v>86</v>
      </c>
      <c r="Y18" s="3">
        <v>90</v>
      </c>
      <c r="Z18" s="13">
        <v>89</v>
      </c>
      <c r="AA18" s="14">
        <v>87</v>
      </c>
      <c r="AB18" s="14">
        <v>101</v>
      </c>
      <c r="AC18" s="17">
        <f t="shared" si="0"/>
        <v>1530</v>
      </c>
    </row>
    <row r="19" spans="1:29" x14ac:dyDescent="0.3">
      <c r="A19" s="15" t="s">
        <v>40</v>
      </c>
      <c r="B19" s="4">
        <v>22</v>
      </c>
      <c r="C19" s="4">
        <v>10</v>
      </c>
      <c r="D19" s="4">
        <v>11</v>
      </c>
      <c r="E19" s="4">
        <v>12</v>
      </c>
      <c r="F19" s="4">
        <v>34</v>
      </c>
      <c r="G19" s="4">
        <v>38</v>
      </c>
      <c r="H19" s="4">
        <v>51</v>
      </c>
      <c r="I19" s="4">
        <v>56</v>
      </c>
      <c r="J19" s="4">
        <v>59</v>
      </c>
      <c r="K19" s="4">
        <v>47</v>
      </c>
      <c r="L19" s="4">
        <v>58</v>
      </c>
      <c r="M19" s="4">
        <v>45</v>
      </c>
      <c r="N19" s="4">
        <v>40</v>
      </c>
      <c r="O19" s="4">
        <v>36</v>
      </c>
      <c r="P19" s="4">
        <v>31</v>
      </c>
      <c r="Q19" s="4">
        <v>88</v>
      </c>
      <c r="R19" s="4">
        <v>74</v>
      </c>
      <c r="S19" s="4">
        <v>68</v>
      </c>
      <c r="T19" s="2">
        <v>60</v>
      </c>
      <c r="U19" s="2">
        <v>60</v>
      </c>
      <c r="V19" s="3">
        <v>65</v>
      </c>
      <c r="W19" s="2">
        <v>76</v>
      </c>
      <c r="X19" s="5">
        <v>88</v>
      </c>
      <c r="Y19" s="3">
        <v>86</v>
      </c>
      <c r="Z19" s="13">
        <v>86</v>
      </c>
      <c r="AA19" s="14">
        <v>104</v>
      </c>
      <c r="AB19" s="14">
        <v>148</v>
      </c>
      <c r="AC19" s="17">
        <f t="shared" si="0"/>
        <v>1553</v>
      </c>
    </row>
    <row r="20" spans="1:29" x14ac:dyDescent="0.3">
      <c r="A20" s="15" t="s">
        <v>41</v>
      </c>
      <c r="B20" s="4">
        <v>60</v>
      </c>
      <c r="C20" s="4">
        <v>15</v>
      </c>
      <c r="D20" s="4">
        <v>20</v>
      </c>
      <c r="E20" s="4">
        <v>10</v>
      </c>
      <c r="F20" s="4">
        <v>23</v>
      </c>
      <c r="G20" s="4">
        <v>23</v>
      </c>
      <c r="H20" s="4">
        <v>21</v>
      </c>
      <c r="I20" s="4">
        <v>21</v>
      </c>
      <c r="J20" s="4">
        <v>31</v>
      </c>
      <c r="K20" s="4">
        <v>34</v>
      </c>
      <c r="L20" s="4">
        <v>33</v>
      </c>
      <c r="M20" s="4">
        <v>33</v>
      </c>
      <c r="N20" s="4">
        <v>45</v>
      </c>
      <c r="O20" s="4">
        <v>50</v>
      </c>
      <c r="P20" s="4">
        <v>43</v>
      </c>
      <c r="Q20" s="4">
        <v>50</v>
      </c>
      <c r="R20" s="4">
        <v>46</v>
      </c>
      <c r="S20" s="4">
        <v>60</v>
      </c>
      <c r="T20" s="2">
        <v>47</v>
      </c>
      <c r="U20" s="2">
        <v>56</v>
      </c>
      <c r="V20" s="3">
        <v>67</v>
      </c>
      <c r="W20" s="2">
        <v>63</v>
      </c>
      <c r="X20" s="5">
        <f>47+27</f>
        <v>74</v>
      </c>
      <c r="Y20" s="3">
        <v>147</v>
      </c>
      <c r="Z20" s="13">
        <v>84</v>
      </c>
      <c r="AA20" s="14">
        <v>77</v>
      </c>
      <c r="AB20" s="14">
        <v>133</v>
      </c>
      <c r="AC20" s="17">
        <f t="shared" si="0"/>
        <v>1366</v>
      </c>
    </row>
    <row r="21" spans="1:29" x14ac:dyDescent="0.3">
      <c r="A21" s="15" t="s">
        <v>42</v>
      </c>
      <c r="B21" s="4">
        <v>34</v>
      </c>
      <c r="C21" s="4">
        <v>21</v>
      </c>
      <c r="D21" s="4">
        <v>17</v>
      </c>
      <c r="E21" s="4">
        <v>15</v>
      </c>
      <c r="F21" s="4">
        <v>29</v>
      </c>
      <c r="G21" s="4">
        <v>25</v>
      </c>
      <c r="H21" s="4">
        <v>30</v>
      </c>
      <c r="I21" s="4">
        <v>33</v>
      </c>
      <c r="J21" s="4">
        <v>39</v>
      </c>
      <c r="K21" s="4">
        <v>32</v>
      </c>
      <c r="L21" s="4">
        <v>40</v>
      </c>
      <c r="M21" s="4">
        <v>53</v>
      </c>
      <c r="N21" s="4">
        <v>53</v>
      </c>
      <c r="O21" s="4">
        <v>49</v>
      </c>
      <c r="P21" s="4">
        <v>57</v>
      </c>
      <c r="Q21" s="4">
        <v>52</v>
      </c>
      <c r="R21" s="4">
        <v>51</v>
      </c>
      <c r="S21" s="4">
        <v>54</v>
      </c>
      <c r="T21" s="2">
        <v>54</v>
      </c>
      <c r="U21" s="2">
        <v>66</v>
      </c>
      <c r="V21" s="3">
        <v>51</v>
      </c>
      <c r="W21" s="2">
        <v>60</v>
      </c>
      <c r="X21" s="5">
        <v>72</v>
      </c>
      <c r="Y21" s="3">
        <v>78</v>
      </c>
      <c r="Z21" s="13">
        <v>97</v>
      </c>
      <c r="AA21" s="14">
        <v>91</v>
      </c>
      <c r="AB21" s="14">
        <v>96</v>
      </c>
      <c r="AC21" s="17">
        <f t="shared" si="0"/>
        <v>1349</v>
      </c>
    </row>
    <row r="22" spans="1:29" x14ac:dyDescent="0.3">
      <c r="A22" s="15" t="s">
        <v>43</v>
      </c>
      <c r="B22" s="4">
        <v>38</v>
      </c>
      <c r="C22" s="4">
        <v>23</v>
      </c>
      <c r="D22" s="4">
        <v>21</v>
      </c>
      <c r="E22" s="4">
        <v>21</v>
      </c>
      <c r="F22" s="4">
        <v>23</v>
      </c>
      <c r="G22" s="4">
        <v>29</v>
      </c>
      <c r="H22" s="4">
        <v>22</v>
      </c>
      <c r="I22" s="4">
        <v>31</v>
      </c>
      <c r="J22" s="4">
        <v>17</v>
      </c>
      <c r="K22" s="4">
        <v>33</v>
      </c>
      <c r="L22" s="4">
        <v>40</v>
      </c>
      <c r="M22" s="4">
        <v>46</v>
      </c>
      <c r="N22" s="4">
        <v>37</v>
      </c>
      <c r="O22" s="4">
        <v>54</v>
      </c>
      <c r="P22" s="4">
        <v>45</v>
      </c>
      <c r="Q22" s="4">
        <v>55</v>
      </c>
      <c r="R22" s="4">
        <v>37</v>
      </c>
      <c r="S22" s="4">
        <v>28</v>
      </c>
      <c r="T22" s="2">
        <v>50</v>
      </c>
      <c r="U22" s="2">
        <v>43</v>
      </c>
      <c r="V22" s="3">
        <v>72</v>
      </c>
      <c r="W22" s="2">
        <v>60</v>
      </c>
      <c r="X22" s="5">
        <v>85</v>
      </c>
      <c r="Y22" s="3">
        <v>105</v>
      </c>
      <c r="Z22" s="13">
        <v>99</v>
      </c>
      <c r="AA22" s="14">
        <v>98</v>
      </c>
      <c r="AB22" s="14">
        <v>101</v>
      </c>
      <c r="AC22" s="17">
        <f t="shared" si="0"/>
        <v>1313</v>
      </c>
    </row>
    <row r="23" spans="1:29" x14ac:dyDescent="0.3">
      <c r="A23" s="15" t="s">
        <v>44</v>
      </c>
      <c r="B23" s="4">
        <v>98</v>
      </c>
      <c r="C23" s="4">
        <v>23</v>
      </c>
      <c r="D23" s="4">
        <v>20</v>
      </c>
      <c r="E23" s="4">
        <v>22</v>
      </c>
      <c r="F23" s="4">
        <v>27</v>
      </c>
      <c r="G23" s="4">
        <v>31</v>
      </c>
      <c r="H23" s="4">
        <v>29</v>
      </c>
      <c r="I23" s="4">
        <v>34</v>
      </c>
      <c r="J23" s="4">
        <v>33</v>
      </c>
      <c r="K23" s="4">
        <v>40</v>
      </c>
      <c r="L23" s="4">
        <v>38</v>
      </c>
      <c r="M23" s="4">
        <v>48</v>
      </c>
      <c r="N23" s="4">
        <v>45</v>
      </c>
      <c r="O23" s="4">
        <v>33</v>
      </c>
      <c r="P23" s="4">
        <v>36</v>
      </c>
      <c r="Q23" s="4">
        <v>42</v>
      </c>
      <c r="R23" s="4">
        <v>30</v>
      </c>
      <c r="S23" s="4">
        <v>42</v>
      </c>
      <c r="T23" s="2">
        <v>44</v>
      </c>
      <c r="U23" s="2">
        <v>44</v>
      </c>
      <c r="V23" s="3">
        <v>44</v>
      </c>
      <c r="W23" s="2">
        <v>46</v>
      </c>
      <c r="X23" s="5">
        <v>63</v>
      </c>
      <c r="Y23" s="3">
        <v>75</v>
      </c>
      <c r="Z23" s="13">
        <v>74</v>
      </c>
      <c r="AA23" s="14">
        <v>74</v>
      </c>
      <c r="AB23" s="14">
        <v>85</v>
      </c>
      <c r="AC23" s="17">
        <f t="shared" si="0"/>
        <v>1220</v>
      </c>
    </row>
    <row r="24" spans="1:29" x14ac:dyDescent="0.3">
      <c r="A24" s="15" t="s">
        <v>45</v>
      </c>
      <c r="B24" s="4">
        <v>44</v>
      </c>
      <c r="C24" s="4">
        <v>17</v>
      </c>
      <c r="D24" s="4">
        <v>16</v>
      </c>
      <c r="E24" s="4">
        <v>24</v>
      </c>
      <c r="F24" s="4">
        <v>20</v>
      </c>
      <c r="G24" s="4">
        <v>25</v>
      </c>
      <c r="H24" s="4">
        <v>24</v>
      </c>
      <c r="I24" s="4">
        <v>33</v>
      </c>
      <c r="J24" s="4">
        <v>33</v>
      </c>
      <c r="K24" s="4">
        <v>30</v>
      </c>
      <c r="L24" s="4">
        <v>26</v>
      </c>
      <c r="M24" s="4">
        <v>26</v>
      </c>
      <c r="N24" s="4">
        <v>31</v>
      </c>
      <c r="O24" s="4">
        <v>24</v>
      </c>
      <c r="P24" s="4">
        <v>46</v>
      </c>
      <c r="Q24" s="4">
        <v>50</v>
      </c>
      <c r="R24" s="4">
        <v>56</v>
      </c>
      <c r="S24" s="4">
        <v>54</v>
      </c>
      <c r="T24" s="2">
        <v>57</v>
      </c>
      <c r="U24" s="2">
        <v>74</v>
      </c>
      <c r="V24" s="3">
        <v>73</v>
      </c>
      <c r="W24" s="2">
        <v>81</v>
      </c>
      <c r="X24" s="5">
        <v>64</v>
      </c>
      <c r="Y24" s="3">
        <v>50</v>
      </c>
      <c r="Z24" s="13">
        <v>76</v>
      </c>
      <c r="AA24" s="14">
        <v>65</v>
      </c>
      <c r="AB24" s="14">
        <v>87</v>
      </c>
      <c r="AC24" s="17">
        <f t="shared" si="0"/>
        <v>1206</v>
      </c>
    </row>
    <row r="25" spans="1:29" x14ac:dyDescent="0.3">
      <c r="A25" s="15" t="s">
        <v>46</v>
      </c>
      <c r="B25" s="4">
        <v>41</v>
      </c>
      <c r="C25" s="4">
        <v>16</v>
      </c>
      <c r="D25" s="4">
        <v>20</v>
      </c>
      <c r="E25" s="4">
        <v>14</v>
      </c>
      <c r="F25" s="4">
        <v>15</v>
      </c>
      <c r="G25" s="4">
        <v>10</v>
      </c>
      <c r="H25" s="4">
        <v>18</v>
      </c>
      <c r="I25" s="4">
        <v>30</v>
      </c>
      <c r="J25" s="4">
        <v>36</v>
      </c>
      <c r="K25" s="4">
        <v>38</v>
      </c>
      <c r="L25" s="4">
        <v>26</v>
      </c>
      <c r="M25" s="4">
        <v>36</v>
      </c>
      <c r="N25" s="4">
        <v>39</v>
      </c>
      <c r="O25" s="4">
        <v>35</v>
      </c>
      <c r="P25" s="4">
        <v>42</v>
      </c>
      <c r="Q25" s="4">
        <v>25</v>
      </c>
      <c r="R25" s="4">
        <v>39</v>
      </c>
      <c r="S25" s="4">
        <v>48</v>
      </c>
      <c r="T25" s="2">
        <v>61</v>
      </c>
      <c r="U25" s="2">
        <v>63</v>
      </c>
      <c r="V25" s="3">
        <v>60</v>
      </c>
      <c r="W25" s="2">
        <v>47</v>
      </c>
      <c r="X25" s="5">
        <v>74</v>
      </c>
      <c r="Y25" s="3">
        <v>70</v>
      </c>
      <c r="Z25" s="13">
        <v>81</v>
      </c>
      <c r="AA25" s="14">
        <v>78</v>
      </c>
      <c r="AB25" s="14">
        <v>103</v>
      </c>
      <c r="AC25" s="17">
        <f t="shared" si="0"/>
        <v>1165</v>
      </c>
    </row>
    <row r="26" spans="1:29" x14ac:dyDescent="0.3">
      <c r="A26" s="15" t="s">
        <v>47</v>
      </c>
      <c r="B26" s="4">
        <v>4</v>
      </c>
      <c r="C26" s="4">
        <v>4</v>
      </c>
      <c r="D26" s="4">
        <v>1</v>
      </c>
      <c r="E26" s="4">
        <v>9</v>
      </c>
      <c r="F26" s="4">
        <v>5</v>
      </c>
      <c r="G26" s="4">
        <v>16</v>
      </c>
      <c r="H26" s="4">
        <v>23</v>
      </c>
      <c r="I26" s="4">
        <v>27</v>
      </c>
      <c r="J26" s="4">
        <v>27</v>
      </c>
      <c r="K26" s="4">
        <v>50</v>
      </c>
      <c r="L26" s="4">
        <v>52</v>
      </c>
      <c r="M26" s="4">
        <v>60</v>
      </c>
      <c r="N26" s="4">
        <v>54</v>
      </c>
      <c r="O26" s="4">
        <v>33</v>
      </c>
      <c r="P26" s="4">
        <v>50</v>
      </c>
      <c r="Q26" s="4">
        <v>44</v>
      </c>
      <c r="R26" s="4">
        <v>42</v>
      </c>
      <c r="S26" s="4">
        <v>44</v>
      </c>
      <c r="T26" s="2">
        <v>52</v>
      </c>
      <c r="U26" s="2">
        <v>46</v>
      </c>
      <c r="V26" s="3">
        <v>53</v>
      </c>
      <c r="W26" s="2">
        <v>57</v>
      </c>
      <c r="X26" s="5">
        <v>78</v>
      </c>
      <c r="Y26" s="3">
        <v>70</v>
      </c>
      <c r="Z26" s="13">
        <v>77</v>
      </c>
      <c r="AA26" s="14">
        <v>77</v>
      </c>
      <c r="AB26" s="14">
        <v>91</v>
      </c>
      <c r="AC26" s="17">
        <f t="shared" si="0"/>
        <v>1146</v>
      </c>
    </row>
    <row r="27" spans="1:29" x14ac:dyDescent="0.3">
      <c r="A27" s="15" t="s">
        <v>88</v>
      </c>
      <c r="B27" s="4">
        <v>59</v>
      </c>
      <c r="C27" s="4">
        <v>16</v>
      </c>
      <c r="D27" s="4">
        <v>16</v>
      </c>
      <c r="E27" s="4">
        <v>15</v>
      </c>
      <c r="F27" s="4">
        <v>13</v>
      </c>
      <c r="G27" s="4">
        <v>12</v>
      </c>
      <c r="H27" s="4">
        <v>15</v>
      </c>
      <c r="I27" s="4">
        <v>18</v>
      </c>
      <c r="J27" s="4">
        <v>17</v>
      </c>
      <c r="K27" s="4">
        <v>22</v>
      </c>
      <c r="L27" s="4">
        <v>32</v>
      </c>
      <c r="M27" s="4">
        <v>30</v>
      </c>
      <c r="N27" s="4">
        <v>38</v>
      </c>
      <c r="O27" s="4">
        <v>46</v>
      </c>
      <c r="P27" s="4">
        <v>32</v>
      </c>
      <c r="Q27" s="4">
        <v>30</v>
      </c>
      <c r="R27" s="4">
        <v>30</v>
      </c>
      <c r="S27" s="4">
        <v>37</v>
      </c>
      <c r="T27" s="2">
        <v>56</v>
      </c>
      <c r="U27" s="2">
        <v>72</v>
      </c>
      <c r="V27" s="3">
        <v>66</v>
      </c>
      <c r="W27" s="2">
        <v>69</v>
      </c>
      <c r="X27" s="5">
        <v>70</v>
      </c>
      <c r="Y27" s="3">
        <v>74</v>
      </c>
      <c r="Z27" s="13">
        <v>85</v>
      </c>
      <c r="AA27" s="14">
        <v>62</v>
      </c>
      <c r="AB27" s="14">
        <v>83</v>
      </c>
      <c r="AC27" s="17">
        <f t="shared" si="0"/>
        <v>1115</v>
      </c>
    </row>
    <row r="28" spans="1:29" x14ac:dyDescent="0.3">
      <c r="A28" s="15" t="s">
        <v>48</v>
      </c>
      <c r="B28" s="4">
        <v>20</v>
      </c>
      <c r="C28" s="4">
        <v>14</v>
      </c>
      <c r="D28" s="4">
        <v>18</v>
      </c>
      <c r="E28" s="4">
        <v>9</v>
      </c>
      <c r="F28" s="4">
        <v>13</v>
      </c>
      <c r="G28" s="4">
        <v>15</v>
      </c>
      <c r="H28" s="4">
        <v>12</v>
      </c>
      <c r="I28" s="4">
        <v>24</v>
      </c>
      <c r="J28" s="4">
        <v>20</v>
      </c>
      <c r="K28" s="4">
        <v>16</v>
      </c>
      <c r="L28" s="4">
        <v>22</v>
      </c>
      <c r="M28" s="4">
        <v>23</v>
      </c>
      <c r="N28" s="4">
        <v>21</v>
      </c>
      <c r="O28" s="4">
        <v>21</v>
      </c>
      <c r="P28" s="4">
        <v>26</v>
      </c>
      <c r="Q28" s="4">
        <v>35</v>
      </c>
      <c r="R28" s="4">
        <v>36</v>
      </c>
      <c r="S28" s="4">
        <v>25</v>
      </c>
      <c r="T28" s="2">
        <v>60</v>
      </c>
      <c r="U28" s="2">
        <v>48</v>
      </c>
      <c r="V28" s="3">
        <v>64</v>
      </c>
      <c r="W28" s="2">
        <v>83</v>
      </c>
      <c r="X28" s="5">
        <v>97</v>
      </c>
      <c r="Y28" s="3">
        <v>89</v>
      </c>
      <c r="Z28" s="13">
        <v>81</v>
      </c>
      <c r="AA28" s="14">
        <v>81</v>
      </c>
      <c r="AB28" s="14">
        <v>103</v>
      </c>
      <c r="AC28" s="17">
        <f t="shared" si="0"/>
        <v>1076</v>
      </c>
    </row>
    <row r="29" spans="1:29" x14ac:dyDescent="0.3">
      <c r="A29" s="15" t="s">
        <v>49</v>
      </c>
      <c r="B29" s="4">
        <v>66</v>
      </c>
      <c r="C29" s="4">
        <v>21</v>
      </c>
      <c r="D29" s="4">
        <v>22</v>
      </c>
      <c r="E29" s="4">
        <v>22</v>
      </c>
      <c r="F29" s="4">
        <v>22</v>
      </c>
      <c r="G29" s="4">
        <v>23</v>
      </c>
      <c r="H29" s="4">
        <v>26</v>
      </c>
      <c r="I29" s="4">
        <v>22</v>
      </c>
      <c r="J29" s="4">
        <v>25</v>
      </c>
      <c r="K29" s="4">
        <v>27</v>
      </c>
      <c r="L29" s="4">
        <v>34</v>
      </c>
      <c r="M29" s="4">
        <v>25</v>
      </c>
      <c r="N29" s="4">
        <v>21</v>
      </c>
      <c r="O29" s="4">
        <v>35</v>
      </c>
      <c r="P29" s="4">
        <v>29</v>
      </c>
      <c r="Q29" s="4">
        <v>43</v>
      </c>
      <c r="R29" s="4">
        <v>46</v>
      </c>
      <c r="S29" s="4">
        <v>40</v>
      </c>
      <c r="T29" s="2">
        <v>39</v>
      </c>
      <c r="U29" s="2">
        <v>43</v>
      </c>
      <c r="V29" s="3">
        <v>37</v>
      </c>
      <c r="W29" s="2">
        <v>46</v>
      </c>
      <c r="X29" s="5">
        <v>46</v>
      </c>
      <c r="Y29" s="3">
        <v>51</v>
      </c>
      <c r="Z29" s="13">
        <v>48</v>
      </c>
      <c r="AA29" s="14">
        <v>54</v>
      </c>
      <c r="AB29" s="14">
        <v>67</v>
      </c>
      <c r="AC29" s="17">
        <f t="shared" si="0"/>
        <v>980</v>
      </c>
    </row>
    <row r="30" spans="1:29" x14ac:dyDescent="0.3">
      <c r="A30" s="15" t="s">
        <v>50</v>
      </c>
      <c r="B30" s="4">
        <v>34</v>
      </c>
      <c r="C30" s="4">
        <v>22</v>
      </c>
      <c r="D30" s="4">
        <v>16</v>
      </c>
      <c r="E30" s="4">
        <v>30</v>
      </c>
      <c r="F30" s="4">
        <v>20</v>
      </c>
      <c r="G30" s="4">
        <v>24</v>
      </c>
      <c r="H30" s="4">
        <v>26</v>
      </c>
      <c r="I30" s="4">
        <v>25</v>
      </c>
      <c r="J30" s="4">
        <v>37</v>
      </c>
      <c r="K30" s="4">
        <v>20</v>
      </c>
      <c r="L30" s="4">
        <v>25</v>
      </c>
      <c r="M30" s="4">
        <v>29</v>
      </c>
      <c r="N30" s="4">
        <v>21</v>
      </c>
      <c r="O30" s="4">
        <v>23</v>
      </c>
      <c r="P30" s="4">
        <v>18</v>
      </c>
      <c r="Q30" s="4">
        <v>35</v>
      </c>
      <c r="R30" s="4">
        <v>21</v>
      </c>
      <c r="S30" s="4">
        <v>27</v>
      </c>
      <c r="T30" s="2">
        <v>39</v>
      </c>
      <c r="U30" s="2">
        <v>28</v>
      </c>
      <c r="V30" s="3">
        <v>53</v>
      </c>
      <c r="W30" s="2">
        <v>59</v>
      </c>
      <c r="X30" s="5">
        <v>58</v>
      </c>
      <c r="Y30" s="3">
        <v>63</v>
      </c>
      <c r="Z30" s="13">
        <v>72</v>
      </c>
      <c r="AA30" s="14">
        <v>62</v>
      </c>
      <c r="AB30" s="14">
        <v>73</v>
      </c>
      <c r="AC30" s="17">
        <f t="shared" si="0"/>
        <v>960</v>
      </c>
    </row>
    <row r="31" spans="1:29" x14ac:dyDescent="0.3">
      <c r="A31" s="15" t="s">
        <v>51</v>
      </c>
      <c r="B31" s="4">
        <v>6</v>
      </c>
      <c r="C31" s="4" t="s">
        <v>52</v>
      </c>
      <c r="D31" s="4">
        <v>5</v>
      </c>
      <c r="E31" s="4">
        <v>7</v>
      </c>
      <c r="F31" s="4">
        <v>13</v>
      </c>
      <c r="G31" s="4">
        <v>11</v>
      </c>
      <c r="H31" s="4">
        <v>17</v>
      </c>
      <c r="I31" s="4">
        <v>16</v>
      </c>
      <c r="J31" s="4">
        <v>21</v>
      </c>
      <c r="K31" s="4">
        <v>27</v>
      </c>
      <c r="L31" s="4">
        <v>31</v>
      </c>
      <c r="M31" s="4">
        <v>24</v>
      </c>
      <c r="N31" s="4">
        <v>31</v>
      </c>
      <c r="O31" s="4">
        <v>31</v>
      </c>
      <c r="P31" s="4">
        <v>34</v>
      </c>
      <c r="Q31" s="4">
        <v>31</v>
      </c>
      <c r="R31" s="4">
        <v>50</v>
      </c>
      <c r="S31" s="4">
        <v>50</v>
      </c>
      <c r="T31" s="2">
        <v>39</v>
      </c>
      <c r="U31" s="2">
        <v>39</v>
      </c>
      <c r="V31" s="3">
        <v>46</v>
      </c>
      <c r="W31" s="2">
        <v>61</v>
      </c>
      <c r="X31" s="5">
        <v>81</v>
      </c>
      <c r="Y31" s="3">
        <v>79</v>
      </c>
      <c r="Z31" s="13">
        <v>90</v>
      </c>
      <c r="AA31" s="14">
        <v>105</v>
      </c>
      <c r="AB31" s="14">
        <v>108</v>
      </c>
      <c r="AC31" s="17">
        <f t="shared" si="0"/>
        <v>1053</v>
      </c>
    </row>
    <row r="32" spans="1:29" x14ac:dyDescent="0.3">
      <c r="A32" s="15" t="s">
        <v>77</v>
      </c>
      <c r="B32" s="4">
        <v>74</v>
      </c>
      <c r="C32" s="4">
        <v>18</v>
      </c>
      <c r="D32" s="4">
        <v>16</v>
      </c>
      <c r="E32" s="4">
        <v>19</v>
      </c>
      <c r="F32" s="4">
        <v>16</v>
      </c>
      <c r="G32" s="4">
        <v>24</v>
      </c>
      <c r="H32" s="4">
        <v>33</v>
      </c>
      <c r="I32" s="4">
        <v>31</v>
      </c>
      <c r="J32" s="4">
        <v>24</v>
      </c>
      <c r="K32" s="4">
        <v>21</v>
      </c>
      <c r="L32" s="4">
        <v>16</v>
      </c>
      <c r="M32" s="4">
        <v>24</v>
      </c>
      <c r="N32" s="4">
        <v>17</v>
      </c>
      <c r="O32" s="4">
        <v>20</v>
      </c>
      <c r="P32" s="4">
        <v>22</v>
      </c>
      <c r="Q32" s="4">
        <v>21</v>
      </c>
      <c r="R32" s="4">
        <v>31</v>
      </c>
      <c r="S32" s="4">
        <v>31</v>
      </c>
      <c r="T32" s="2">
        <v>30</v>
      </c>
      <c r="U32" s="2">
        <v>38</v>
      </c>
      <c r="V32" s="3">
        <v>36</v>
      </c>
      <c r="W32" s="2">
        <v>41</v>
      </c>
      <c r="X32" s="5">
        <f>1+57</f>
        <v>58</v>
      </c>
      <c r="Y32" s="3">
        <v>38</v>
      </c>
      <c r="Z32" s="13">
        <v>41</v>
      </c>
      <c r="AA32" s="14">
        <v>41</v>
      </c>
      <c r="AB32" s="14">
        <v>40</v>
      </c>
      <c r="AC32" s="17">
        <f t="shared" si="0"/>
        <v>821</v>
      </c>
    </row>
    <row r="33" spans="1:29" x14ac:dyDescent="0.3">
      <c r="A33" s="15" t="s">
        <v>53</v>
      </c>
      <c r="B33" s="4">
        <v>0</v>
      </c>
      <c r="C33" s="4">
        <v>25</v>
      </c>
      <c r="D33" s="4">
        <v>35</v>
      </c>
      <c r="E33" s="4">
        <v>44</v>
      </c>
      <c r="F33" s="4">
        <v>29</v>
      </c>
      <c r="G33" s="4">
        <v>34</v>
      </c>
      <c r="H33" s="4">
        <v>35</v>
      </c>
      <c r="I33" s="4">
        <v>32</v>
      </c>
      <c r="J33" s="4">
        <v>29</v>
      </c>
      <c r="K33" s="4">
        <v>21</v>
      </c>
      <c r="L33" s="4">
        <v>26</v>
      </c>
      <c r="M33" s="4">
        <v>29</v>
      </c>
      <c r="N33" s="4">
        <v>13</v>
      </c>
      <c r="O33" s="4">
        <v>12</v>
      </c>
      <c r="P33" s="4">
        <v>13</v>
      </c>
      <c r="Q33" s="4">
        <v>20</v>
      </c>
      <c r="R33" s="4">
        <v>22</v>
      </c>
      <c r="S33" s="4">
        <v>20</v>
      </c>
      <c r="T33" s="2">
        <v>22</v>
      </c>
      <c r="U33" s="2">
        <v>22</v>
      </c>
      <c r="V33" s="3">
        <v>23</v>
      </c>
      <c r="W33" s="2">
        <v>27</v>
      </c>
      <c r="X33" s="5">
        <v>29</v>
      </c>
      <c r="Y33" s="3">
        <v>48</v>
      </c>
      <c r="Z33" s="13">
        <v>46</v>
      </c>
      <c r="AA33" s="14">
        <v>49</v>
      </c>
      <c r="AB33" s="14">
        <v>66</v>
      </c>
      <c r="AC33" s="17">
        <f t="shared" si="0"/>
        <v>771</v>
      </c>
    </row>
    <row r="34" spans="1:29" x14ac:dyDescent="0.3">
      <c r="A34" s="15" t="s">
        <v>54</v>
      </c>
      <c r="B34" s="4">
        <v>5</v>
      </c>
      <c r="C34" s="4">
        <v>2</v>
      </c>
      <c r="D34" s="4">
        <v>6</v>
      </c>
      <c r="E34" s="4">
        <v>7</v>
      </c>
      <c r="F34" s="4">
        <v>17</v>
      </c>
      <c r="G34" s="4">
        <v>12</v>
      </c>
      <c r="H34" s="4">
        <v>10</v>
      </c>
      <c r="I34" s="4">
        <v>19</v>
      </c>
      <c r="J34" s="4">
        <v>20</v>
      </c>
      <c r="K34" s="4">
        <v>19</v>
      </c>
      <c r="L34" s="4">
        <v>19</v>
      </c>
      <c r="M34" s="4">
        <v>15</v>
      </c>
      <c r="N34" s="4">
        <v>27</v>
      </c>
      <c r="O34" s="4">
        <v>29</v>
      </c>
      <c r="P34" s="4">
        <v>32</v>
      </c>
      <c r="Q34" s="4">
        <v>36</v>
      </c>
      <c r="R34" s="4">
        <v>32</v>
      </c>
      <c r="S34" s="4">
        <v>38</v>
      </c>
      <c r="T34" s="2">
        <v>41</v>
      </c>
      <c r="U34" s="2">
        <v>39</v>
      </c>
      <c r="V34" s="3">
        <v>49</v>
      </c>
      <c r="W34" s="2">
        <v>26</v>
      </c>
      <c r="X34" s="5">
        <v>40</v>
      </c>
      <c r="Y34" s="3">
        <v>25</v>
      </c>
      <c r="Z34" s="13">
        <v>60</v>
      </c>
      <c r="AA34" s="14">
        <v>51</v>
      </c>
      <c r="AB34" s="14">
        <v>63</v>
      </c>
      <c r="AC34" s="17">
        <f t="shared" si="0"/>
        <v>739</v>
      </c>
    </row>
    <row r="35" spans="1:29" x14ac:dyDescent="0.3">
      <c r="A35" s="15" t="s">
        <v>55</v>
      </c>
      <c r="B35" s="4">
        <v>25</v>
      </c>
      <c r="C35" s="4">
        <v>11</v>
      </c>
      <c r="D35" s="4">
        <v>15</v>
      </c>
      <c r="E35" s="4">
        <v>12</v>
      </c>
      <c r="F35" s="4">
        <v>12</v>
      </c>
      <c r="G35" s="4">
        <v>13</v>
      </c>
      <c r="H35" s="4">
        <v>14</v>
      </c>
      <c r="I35" s="4">
        <v>13</v>
      </c>
      <c r="J35" s="4">
        <v>20</v>
      </c>
      <c r="K35" s="4">
        <v>20</v>
      </c>
      <c r="L35" s="4">
        <v>25</v>
      </c>
      <c r="M35" s="4">
        <v>23</v>
      </c>
      <c r="N35" s="4">
        <v>29</v>
      </c>
      <c r="O35" s="4">
        <v>21</v>
      </c>
      <c r="P35" s="4">
        <v>29</v>
      </c>
      <c r="Q35" s="4">
        <v>20</v>
      </c>
      <c r="R35" s="4">
        <v>25</v>
      </c>
      <c r="S35" s="4">
        <v>24</v>
      </c>
      <c r="T35" s="2">
        <v>12</v>
      </c>
      <c r="U35" s="2">
        <v>26</v>
      </c>
      <c r="V35" s="3">
        <v>26</v>
      </c>
      <c r="W35" s="2">
        <v>34</v>
      </c>
      <c r="X35" s="5">
        <v>36</v>
      </c>
      <c r="Y35" s="3">
        <v>78</v>
      </c>
      <c r="Z35" s="13">
        <v>39</v>
      </c>
      <c r="AA35" s="14">
        <v>32</v>
      </c>
      <c r="AB35" s="14">
        <v>32</v>
      </c>
      <c r="AC35" s="17">
        <f t="shared" ref="AC35:AC53" si="1">SUM(B35:AB35)</f>
        <v>666</v>
      </c>
    </row>
    <row r="36" spans="1:29" x14ac:dyDescent="0.3">
      <c r="A36" s="15" t="s">
        <v>56</v>
      </c>
      <c r="B36" s="4">
        <v>16</v>
      </c>
      <c r="C36" s="4">
        <v>9</v>
      </c>
      <c r="D36" s="4">
        <v>10</v>
      </c>
      <c r="E36" s="4">
        <v>18</v>
      </c>
      <c r="F36" s="4">
        <v>17</v>
      </c>
      <c r="G36" s="4">
        <v>19</v>
      </c>
      <c r="H36" s="4">
        <v>17</v>
      </c>
      <c r="I36" s="4">
        <v>12</v>
      </c>
      <c r="J36" s="4">
        <v>44</v>
      </c>
      <c r="K36" s="4">
        <v>17</v>
      </c>
      <c r="L36" s="4">
        <v>16</v>
      </c>
      <c r="M36" s="4">
        <v>20</v>
      </c>
      <c r="N36" s="4">
        <v>25</v>
      </c>
      <c r="O36" s="4">
        <v>36</v>
      </c>
      <c r="P36" s="4">
        <v>33</v>
      </c>
      <c r="Q36" s="4">
        <v>32</v>
      </c>
      <c r="R36" s="4">
        <v>27</v>
      </c>
      <c r="S36" s="4">
        <v>24</v>
      </c>
      <c r="T36" s="2">
        <v>22</v>
      </c>
      <c r="U36" s="2">
        <v>16</v>
      </c>
      <c r="V36" s="3">
        <v>27</v>
      </c>
      <c r="W36" s="2">
        <v>28</v>
      </c>
      <c r="X36" s="5">
        <f>1+15</f>
        <v>16</v>
      </c>
      <c r="Y36" s="3">
        <v>39</v>
      </c>
      <c r="Z36" s="13">
        <v>53</v>
      </c>
      <c r="AA36" s="14">
        <v>47</v>
      </c>
      <c r="AB36" s="14">
        <v>73</v>
      </c>
      <c r="AC36" s="17">
        <f t="shared" si="1"/>
        <v>713</v>
      </c>
    </row>
    <row r="37" spans="1:29" x14ac:dyDescent="0.3">
      <c r="A37" s="15" t="s">
        <v>57</v>
      </c>
      <c r="B37" s="4">
        <v>4</v>
      </c>
      <c r="C37" s="4">
        <v>0</v>
      </c>
      <c r="D37" s="4">
        <v>9</v>
      </c>
      <c r="E37" s="4">
        <v>12</v>
      </c>
      <c r="F37" s="4">
        <v>18</v>
      </c>
      <c r="G37" s="4">
        <v>32</v>
      </c>
      <c r="H37" s="4">
        <v>30</v>
      </c>
      <c r="I37" s="4">
        <v>22</v>
      </c>
      <c r="J37" s="4">
        <v>23</v>
      </c>
      <c r="K37" s="4">
        <v>13</v>
      </c>
      <c r="L37" s="4">
        <v>7</v>
      </c>
      <c r="M37" s="4" t="s">
        <v>52</v>
      </c>
      <c r="N37" s="4">
        <v>20</v>
      </c>
      <c r="O37" s="4">
        <v>22</v>
      </c>
      <c r="P37" s="4" t="s">
        <v>75</v>
      </c>
      <c r="Q37" s="4">
        <v>28</v>
      </c>
      <c r="R37" s="4">
        <v>22</v>
      </c>
      <c r="S37" s="4">
        <v>31</v>
      </c>
      <c r="T37" s="2">
        <v>29</v>
      </c>
      <c r="U37" s="2">
        <v>31</v>
      </c>
      <c r="V37" s="3">
        <v>31</v>
      </c>
      <c r="W37" s="2">
        <v>34</v>
      </c>
      <c r="X37" s="5">
        <v>39</v>
      </c>
      <c r="Y37" s="3">
        <v>72</v>
      </c>
      <c r="Z37" s="13">
        <v>17</v>
      </c>
      <c r="AA37" s="14">
        <v>35</v>
      </c>
      <c r="AB37" s="14">
        <v>46</v>
      </c>
      <c r="AC37" s="17">
        <f t="shared" si="1"/>
        <v>627</v>
      </c>
    </row>
    <row r="38" spans="1:29" x14ac:dyDescent="0.3">
      <c r="A38" s="15" t="s">
        <v>58</v>
      </c>
      <c r="B38" s="4">
        <v>22</v>
      </c>
      <c r="C38" s="4">
        <v>8</v>
      </c>
      <c r="D38" s="4">
        <v>10</v>
      </c>
      <c r="E38" s="4">
        <v>11</v>
      </c>
      <c r="F38" s="4">
        <v>15</v>
      </c>
      <c r="G38" s="4">
        <v>14</v>
      </c>
      <c r="H38" s="4">
        <v>14</v>
      </c>
      <c r="I38" s="4">
        <v>14</v>
      </c>
      <c r="J38" s="4">
        <v>21</v>
      </c>
      <c r="K38" s="4">
        <v>14</v>
      </c>
      <c r="L38" s="4">
        <v>16</v>
      </c>
      <c r="M38" s="4">
        <v>22</v>
      </c>
      <c r="N38" s="4">
        <v>24</v>
      </c>
      <c r="O38" s="4">
        <v>22</v>
      </c>
      <c r="P38" s="4">
        <v>27</v>
      </c>
      <c r="Q38" s="4">
        <v>17</v>
      </c>
      <c r="R38" s="4">
        <v>17</v>
      </c>
      <c r="S38" s="4">
        <v>20</v>
      </c>
      <c r="T38" s="2">
        <v>23</v>
      </c>
      <c r="U38" s="2">
        <v>26</v>
      </c>
      <c r="V38" s="3">
        <v>34</v>
      </c>
      <c r="W38" s="2">
        <v>27</v>
      </c>
      <c r="X38" s="5">
        <v>40</v>
      </c>
      <c r="Y38" s="3">
        <v>39</v>
      </c>
      <c r="Z38" s="13">
        <v>43</v>
      </c>
      <c r="AA38" s="14">
        <v>44</v>
      </c>
      <c r="AB38" s="14">
        <v>53</v>
      </c>
      <c r="AC38" s="17">
        <f t="shared" si="1"/>
        <v>637</v>
      </c>
    </row>
    <row r="39" spans="1:29" x14ac:dyDescent="0.3">
      <c r="A39" s="15" t="s">
        <v>59</v>
      </c>
      <c r="B39" s="4">
        <v>22</v>
      </c>
      <c r="C39" s="4">
        <v>9</v>
      </c>
      <c r="D39" s="4">
        <v>7</v>
      </c>
      <c r="E39" s="4">
        <v>2</v>
      </c>
      <c r="F39" s="4">
        <v>10</v>
      </c>
      <c r="G39" s="4">
        <v>8</v>
      </c>
      <c r="H39" s="4">
        <v>14</v>
      </c>
      <c r="I39" s="4">
        <v>23</v>
      </c>
      <c r="J39" s="4">
        <v>6</v>
      </c>
      <c r="K39" s="4">
        <v>33</v>
      </c>
      <c r="L39" s="4">
        <v>14</v>
      </c>
      <c r="M39" s="4">
        <v>24</v>
      </c>
      <c r="N39" s="4">
        <v>14</v>
      </c>
      <c r="O39" s="4">
        <v>13</v>
      </c>
      <c r="P39" s="4">
        <v>21</v>
      </c>
      <c r="Q39" s="4">
        <v>29</v>
      </c>
      <c r="R39" s="4">
        <v>28</v>
      </c>
      <c r="S39" s="4">
        <v>37</v>
      </c>
      <c r="T39" s="2">
        <v>34</v>
      </c>
      <c r="U39" s="2">
        <v>30</v>
      </c>
      <c r="V39" s="3">
        <v>28</v>
      </c>
      <c r="W39" s="2">
        <v>29</v>
      </c>
      <c r="X39" s="5">
        <v>27</v>
      </c>
      <c r="Y39" s="3">
        <v>22</v>
      </c>
      <c r="Z39" s="13">
        <v>31</v>
      </c>
      <c r="AA39" s="14">
        <v>21</v>
      </c>
      <c r="AB39" s="14">
        <v>37</v>
      </c>
      <c r="AC39" s="17">
        <f t="shared" si="1"/>
        <v>573</v>
      </c>
    </row>
    <row r="40" spans="1:29" x14ac:dyDescent="0.3">
      <c r="A40" s="15" t="s">
        <v>60</v>
      </c>
      <c r="B40" s="4">
        <v>7</v>
      </c>
      <c r="C40" s="4">
        <v>5</v>
      </c>
      <c r="D40" s="4">
        <v>18</v>
      </c>
      <c r="E40" s="4">
        <v>14</v>
      </c>
      <c r="F40" s="4">
        <v>13</v>
      </c>
      <c r="G40" s="4">
        <v>13</v>
      </c>
      <c r="H40" s="4">
        <v>13</v>
      </c>
      <c r="I40" s="4">
        <v>26</v>
      </c>
      <c r="J40" s="4">
        <v>8</v>
      </c>
      <c r="K40" s="4">
        <v>7</v>
      </c>
      <c r="L40" s="4">
        <v>15</v>
      </c>
      <c r="M40" s="4">
        <v>16</v>
      </c>
      <c r="N40" s="4">
        <v>22</v>
      </c>
      <c r="O40" s="4">
        <v>28</v>
      </c>
      <c r="P40" s="4">
        <v>23</v>
      </c>
      <c r="Q40" s="4">
        <v>29</v>
      </c>
      <c r="R40" s="4" t="s">
        <v>75</v>
      </c>
      <c r="S40" s="4">
        <v>10</v>
      </c>
      <c r="T40" s="2">
        <v>53</v>
      </c>
      <c r="U40" s="2">
        <v>21</v>
      </c>
      <c r="V40" s="3">
        <v>20</v>
      </c>
      <c r="W40" s="2">
        <v>19</v>
      </c>
      <c r="X40" s="5">
        <v>18</v>
      </c>
      <c r="Y40" s="3">
        <v>31</v>
      </c>
      <c r="Z40" s="13">
        <v>39</v>
      </c>
      <c r="AA40" s="14">
        <v>55</v>
      </c>
      <c r="AB40" s="14">
        <v>40</v>
      </c>
      <c r="AC40" s="17">
        <f t="shared" si="1"/>
        <v>563</v>
      </c>
    </row>
    <row r="41" spans="1:29" ht="13.8" customHeight="1" x14ac:dyDescent="0.3">
      <c r="A41" s="15" t="s">
        <v>78</v>
      </c>
      <c r="B41" s="4" t="s">
        <v>52</v>
      </c>
      <c r="C41" s="4" t="s">
        <v>52</v>
      </c>
      <c r="D41" s="4" t="s">
        <v>52</v>
      </c>
      <c r="E41" s="4" t="s">
        <v>52</v>
      </c>
      <c r="F41" s="4" t="s">
        <v>52</v>
      </c>
      <c r="G41" s="4" t="s">
        <v>52</v>
      </c>
      <c r="H41" s="4">
        <v>15</v>
      </c>
      <c r="I41" s="4">
        <v>23</v>
      </c>
      <c r="J41" s="4">
        <v>29</v>
      </c>
      <c r="K41" s="4">
        <v>25</v>
      </c>
      <c r="L41" s="4">
        <v>30</v>
      </c>
      <c r="M41" s="4">
        <v>11</v>
      </c>
      <c r="N41" s="4">
        <v>5</v>
      </c>
      <c r="O41" s="4">
        <v>3</v>
      </c>
      <c r="P41" s="4">
        <v>10</v>
      </c>
      <c r="Q41" s="4">
        <v>11</v>
      </c>
      <c r="R41" s="4">
        <v>12</v>
      </c>
      <c r="S41" s="4">
        <v>14</v>
      </c>
      <c r="T41" s="2">
        <v>32</v>
      </c>
      <c r="U41" s="2">
        <v>31</v>
      </c>
      <c r="V41" s="3">
        <v>35</v>
      </c>
      <c r="W41" s="2">
        <v>23</v>
      </c>
      <c r="X41" s="5">
        <v>50</v>
      </c>
      <c r="Y41" s="3">
        <v>60</v>
      </c>
      <c r="Z41" s="13">
        <v>69</v>
      </c>
      <c r="AA41" s="14">
        <v>60</v>
      </c>
      <c r="AB41" s="14">
        <v>61</v>
      </c>
      <c r="AC41" s="17">
        <f t="shared" si="1"/>
        <v>609</v>
      </c>
    </row>
    <row r="42" spans="1:29" x14ac:dyDescent="0.3">
      <c r="A42" s="15" t="s">
        <v>86</v>
      </c>
      <c r="B42" s="4">
        <v>8</v>
      </c>
      <c r="C42" s="4">
        <v>9</v>
      </c>
      <c r="D42" s="4">
        <v>7</v>
      </c>
      <c r="E42" s="4">
        <v>11</v>
      </c>
      <c r="F42" s="4">
        <v>6</v>
      </c>
      <c r="G42" s="4">
        <v>17</v>
      </c>
      <c r="H42" s="4">
        <v>16</v>
      </c>
      <c r="I42" s="4">
        <v>17</v>
      </c>
      <c r="J42" s="4">
        <v>21</v>
      </c>
      <c r="K42" s="4">
        <v>13</v>
      </c>
      <c r="L42" s="4">
        <v>20</v>
      </c>
      <c r="M42" s="4">
        <v>16</v>
      </c>
      <c r="N42" s="4">
        <v>15</v>
      </c>
      <c r="O42" s="4">
        <v>15</v>
      </c>
      <c r="P42" s="4">
        <v>14</v>
      </c>
      <c r="Q42" s="4">
        <v>14</v>
      </c>
      <c r="R42" s="4">
        <v>19</v>
      </c>
      <c r="S42" s="4">
        <v>21</v>
      </c>
      <c r="T42" s="2">
        <v>20</v>
      </c>
      <c r="U42" s="2">
        <v>17</v>
      </c>
      <c r="V42" s="3">
        <v>20</v>
      </c>
      <c r="W42" s="2">
        <v>21</v>
      </c>
      <c r="X42" s="5">
        <v>34</v>
      </c>
      <c r="Y42" s="3">
        <v>39</v>
      </c>
      <c r="Z42" s="13">
        <v>31</v>
      </c>
      <c r="AA42" s="14">
        <v>33</v>
      </c>
      <c r="AB42" s="14">
        <v>48</v>
      </c>
      <c r="AC42" s="17">
        <f t="shared" si="1"/>
        <v>522</v>
      </c>
    </row>
    <row r="43" spans="1:29" x14ac:dyDescent="0.3">
      <c r="A43" s="15" t="s">
        <v>61</v>
      </c>
      <c r="B43" s="4">
        <v>26</v>
      </c>
      <c r="C43" s="4">
        <v>16</v>
      </c>
      <c r="D43" s="4">
        <v>11</v>
      </c>
      <c r="E43" s="4">
        <v>13</v>
      </c>
      <c r="F43" s="4">
        <v>16</v>
      </c>
      <c r="G43" s="4">
        <v>20</v>
      </c>
      <c r="H43" s="4">
        <v>28</v>
      </c>
      <c r="I43" s="4">
        <v>18</v>
      </c>
      <c r="J43" s="4">
        <v>29</v>
      </c>
      <c r="K43" s="4">
        <v>26</v>
      </c>
      <c r="L43" s="4">
        <v>11</v>
      </c>
      <c r="M43" s="4">
        <v>9</v>
      </c>
      <c r="N43" s="4">
        <v>12</v>
      </c>
      <c r="O43" s="4">
        <v>17</v>
      </c>
      <c r="P43" s="4">
        <v>10</v>
      </c>
      <c r="Q43" s="4">
        <v>13</v>
      </c>
      <c r="R43" s="4">
        <v>17</v>
      </c>
      <c r="S43" s="4">
        <v>17</v>
      </c>
      <c r="T43" s="2">
        <v>15</v>
      </c>
      <c r="U43" s="2">
        <v>12</v>
      </c>
      <c r="V43" s="3">
        <v>16</v>
      </c>
      <c r="W43" s="2">
        <v>16</v>
      </c>
      <c r="X43" s="5">
        <v>15</v>
      </c>
      <c r="Y43" s="3">
        <v>18</v>
      </c>
      <c r="Z43" s="13">
        <v>20</v>
      </c>
      <c r="AA43" s="14">
        <v>22</v>
      </c>
      <c r="AB43" s="14">
        <v>42</v>
      </c>
      <c r="AC43" s="17">
        <f t="shared" si="1"/>
        <v>485</v>
      </c>
    </row>
    <row r="44" spans="1:29" x14ac:dyDescent="0.3">
      <c r="A44" s="15" t="s">
        <v>62</v>
      </c>
      <c r="B44" s="4">
        <v>11</v>
      </c>
      <c r="C44" s="4">
        <v>1</v>
      </c>
      <c r="D44" s="4">
        <v>1</v>
      </c>
      <c r="E44" s="4">
        <v>12</v>
      </c>
      <c r="F44" s="4">
        <v>11</v>
      </c>
      <c r="G44" s="4">
        <v>11</v>
      </c>
      <c r="H44" s="4">
        <v>12</v>
      </c>
      <c r="I44" s="4">
        <v>13</v>
      </c>
      <c r="J44" s="4">
        <v>19</v>
      </c>
      <c r="K44" s="4">
        <v>4</v>
      </c>
      <c r="L44" s="4">
        <v>3</v>
      </c>
      <c r="M44" s="4">
        <v>20</v>
      </c>
      <c r="N44" s="4">
        <v>10</v>
      </c>
      <c r="O44" s="4">
        <v>14</v>
      </c>
      <c r="P44" s="4">
        <v>19</v>
      </c>
      <c r="Q44" s="4">
        <v>17</v>
      </c>
      <c r="R44" s="4">
        <v>22</v>
      </c>
      <c r="S44" s="4">
        <v>24</v>
      </c>
      <c r="T44" s="2">
        <v>20</v>
      </c>
      <c r="U44" s="2">
        <v>17</v>
      </c>
      <c r="V44" s="3">
        <v>14</v>
      </c>
      <c r="W44" s="2">
        <v>19</v>
      </c>
      <c r="X44" s="5">
        <v>25</v>
      </c>
      <c r="Y44" s="3">
        <v>28</v>
      </c>
      <c r="Z44" s="13">
        <v>24</v>
      </c>
      <c r="AA44" s="14">
        <v>25</v>
      </c>
      <c r="AB44" s="14">
        <v>25</v>
      </c>
      <c r="AC44" s="17">
        <f t="shared" si="1"/>
        <v>421</v>
      </c>
    </row>
    <row r="45" spans="1:29" x14ac:dyDescent="0.3">
      <c r="A45" s="15" t="s">
        <v>63</v>
      </c>
      <c r="B45" s="4">
        <v>5</v>
      </c>
      <c r="C45" s="4">
        <v>10</v>
      </c>
      <c r="D45" s="4">
        <v>6</v>
      </c>
      <c r="E45" s="4">
        <v>5</v>
      </c>
      <c r="F45" s="4">
        <v>2</v>
      </c>
      <c r="G45" s="4">
        <v>15</v>
      </c>
      <c r="H45" s="4">
        <v>27</v>
      </c>
      <c r="I45" s="4">
        <v>34</v>
      </c>
      <c r="J45" s="4">
        <v>13</v>
      </c>
      <c r="K45" s="4">
        <v>22</v>
      </c>
      <c r="L45" s="4">
        <v>6</v>
      </c>
      <c r="M45" s="4">
        <v>3</v>
      </c>
      <c r="N45" s="4">
        <v>2</v>
      </c>
      <c r="O45" s="4">
        <v>2</v>
      </c>
      <c r="P45" s="4">
        <v>2</v>
      </c>
      <c r="Q45" s="4">
        <v>17</v>
      </c>
      <c r="R45" s="4">
        <v>12</v>
      </c>
      <c r="S45" s="4">
        <v>13</v>
      </c>
      <c r="T45" s="2">
        <v>25</v>
      </c>
      <c r="U45" s="2">
        <v>28</v>
      </c>
      <c r="V45" s="3">
        <v>24</v>
      </c>
      <c r="W45" s="2">
        <v>19</v>
      </c>
      <c r="X45" s="5">
        <v>20</v>
      </c>
      <c r="Y45" s="3">
        <v>14</v>
      </c>
      <c r="Z45" s="13">
        <v>10</v>
      </c>
      <c r="AA45" s="14">
        <v>20</v>
      </c>
      <c r="AB45" s="14">
        <v>24</v>
      </c>
      <c r="AC45" s="17">
        <f t="shared" si="1"/>
        <v>380</v>
      </c>
    </row>
    <row r="46" spans="1:29" ht="16.8" customHeight="1" x14ac:dyDescent="0.3">
      <c r="A46" s="15" t="s">
        <v>64</v>
      </c>
      <c r="B46" s="4">
        <v>7</v>
      </c>
      <c r="C46" s="4">
        <v>4</v>
      </c>
      <c r="D46" s="4">
        <v>3</v>
      </c>
      <c r="E46" s="4">
        <v>2</v>
      </c>
      <c r="F46" s="4">
        <v>4</v>
      </c>
      <c r="G46" s="4">
        <v>15</v>
      </c>
      <c r="H46" s="4">
        <v>8</v>
      </c>
      <c r="I46" s="4">
        <v>9</v>
      </c>
      <c r="J46" s="4">
        <v>6</v>
      </c>
      <c r="K46" s="4">
        <v>10</v>
      </c>
      <c r="L46" s="4">
        <v>11</v>
      </c>
      <c r="M46" s="4">
        <v>14</v>
      </c>
      <c r="N46" s="4">
        <v>15</v>
      </c>
      <c r="O46" s="4">
        <v>14</v>
      </c>
      <c r="P46" s="4">
        <v>18</v>
      </c>
      <c r="Q46" s="4">
        <v>14</v>
      </c>
      <c r="R46" s="4">
        <v>22</v>
      </c>
      <c r="S46" s="4">
        <v>21</v>
      </c>
      <c r="T46" s="2">
        <v>18</v>
      </c>
      <c r="U46" s="2">
        <v>23</v>
      </c>
      <c r="V46" s="3">
        <v>22</v>
      </c>
      <c r="W46" s="2">
        <v>22</v>
      </c>
      <c r="X46" s="5">
        <v>17</v>
      </c>
      <c r="Y46" s="3">
        <v>15</v>
      </c>
      <c r="Z46" s="13">
        <v>25</v>
      </c>
      <c r="AA46" s="14">
        <v>30</v>
      </c>
      <c r="AB46" s="14">
        <v>38</v>
      </c>
      <c r="AC46" s="17">
        <f t="shared" si="1"/>
        <v>407</v>
      </c>
    </row>
    <row r="47" spans="1:29" x14ac:dyDescent="0.3">
      <c r="A47" s="15" t="s">
        <v>65</v>
      </c>
      <c r="B47" s="4" t="s">
        <v>52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23</v>
      </c>
      <c r="J47" s="4" t="s">
        <v>75</v>
      </c>
      <c r="K47" s="4" t="s">
        <v>75</v>
      </c>
      <c r="L47" s="4" t="s">
        <v>52</v>
      </c>
      <c r="M47" s="4">
        <v>19</v>
      </c>
      <c r="N47" s="4">
        <v>8</v>
      </c>
      <c r="O47" s="4">
        <v>8</v>
      </c>
      <c r="P47" s="4">
        <v>7</v>
      </c>
      <c r="Q47" s="4">
        <v>5</v>
      </c>
      <c r="R47" s="4">
        <v>4</v>
      </c>
      <c r="S47" s="4">
        <v>10</v>
      </c>
      <c r="T47" s="2">
        <v>40</v>
      </c>
      <c r="U47" s="2">
        <v>45</v>
      </c>
      <c r="V47" s="3">
        <v>40</v>
      </c>
      <c r="W47" s="2">
        <v>43</v>
      </c>
      <c r="X47" s="5">
        <v>44</v>
      </c>
      <c r="Y47" s="3">
        <v>10</v>
      </c>
      <c r="Z47" s="13">
        <v>44</v>
      </c>
      <c r="AA47" s="14">
        <v>50</v>
      </c>
      <c r="AB47" s="14">
        <v>39</v>
      </c>
      <c r="AC47" s="17">
        <f t="shared" si="1"/>
        <v>439</v>
      </c>
    </row>
    <row r="48" spans="1:29" x14ac:dyDescent="0.3">
      <c r="A48" s="15" t="s">
        <v>66</v>
      </c>
      <c r="B48" s="4" t="s">
        <v>52</v>
      </c>
      <c r="C48" s="4" t="s">
        <v>52</v>
      </c>
      <c r="D48" s="4" t="s">
        <v>52</v>
      </c>
      <c r="E48" s="4" t="s">
        <v>52</v>
      </c>
      <c r="F48" s="4">
        <v>0</v>
      </c>
      <c r="G48" s="4">
        <v>0</v>
      </c>
      <c r="H48" s="4">
        <v>0</v>
      </c>
      <c r="I48" s="4">
        <v>13</v>
      </c>
      <c r="J48" s="4" t="s">
        <v>75</v>
      </c>
      <c r="K48" s="4">
        <v>10</v>
      </c>
      <c r="L48" s="4">
        <v>3</v>
      </c>
      <c r="M48" s="4" t="s">
        <v>52</v>
      </c>
      <c r="N48" s="4" t="s">
        <v>52</v>
      </c>
      <c r="O48" s="4">
        <v>6</v>
      </c>
      <c r="P48" s="4" t="s">
        <v>75</v>
      </c>
      <c r="Q48" s="4" t="s">
        <v>75</v>
      </c>
      <c r="R48" s="4">
        <v>13</v>
      </c>
      <c r="S48" s="4">
        <v>18</v>
      </c>
      <c r="T48" s="2">
        <v>14</v>
      </c>
      <c r="U48" s="2">
        <v>15</v>
      </c>
      <c r="V48" s="3">
        <v>32</v>
      </c>
      <c r="W48" s="2">
        <v>50</v>
      </c>
      <c r="X48" s="5">
        <v>61</v>
      </c>
      <c r="Y48" s="3">
        <v>53</v>
      </c>
      <c r="Z48" s="13">
        <v>66</v>
      </c>
      <c r="AA48" s="14">
        <v>69</v>
      </c>
      <c r="AB48" s="14">
        <v>87</v>
      </c>
      <c r="AC48" s="17">
        <f t="shared" si="1"/>
        <v>510</v>
      </c>
    </row>
    <row r="49" spans="1:29" x14ac:dyDescent="0.3">
      <c r="A49" s="15" t="s">
        <v>67</v>
      </c>
      <c r="B49" s="4">
        <v>4</v>
      </c>
      <c r="C49" s="4">
        <v>1</v>
      </c>
      <c r="D49" s="4">
        <v>0</v>
      </c>
      <c r="E49" s="4">
        <v>6</v>
      </c>
      <c r="F49" s="4">
        <v>4</v>
      </c>
      <c r="G49" s="4">
        <v>3</v>
      </c>
      <c r="H49" s="4">
        <v>5</v>
      </c>
      <c r="I49" s="4">
        <v>8</v>
      </c>
      <c r="J49" s="4">
        <v>4</v>
      </c>
      <c r="K49" s="4">
        <v>5</v>
      </c>
      <c r="L49" s="4" t="s">
        <v>52</v>
      </c>
      <c r="M49" s="4">
        <v>3</v>
      </c>
      <c r="N49" s="4">
        <v>5</v>
      </c>
      <c r="O49" s="4">
        <v>6</v>
      </c>
      <c r="P49" s="4">
        <v>5</v>
      </c>
      <c r="Q49" s="4">
        <v>12</v>
      </c>
      <c r="R49" s="4">
        <v>17</v>
      </c>
      <c r="S49" s="4">
        <v>7</v>
      </c>
      <c r="T49" s="2">
        <v>18</v>
      </c>
      <c r="U49" s="2">
        <v>24</v>
      </c>
      <c r="V49" s="3">
        <v>15</v>
      </c>
      <c r="W49" s="2">
        <v>17</v>
      </c>
      <c r="X49" s="5">
        <v>46</v>
      </c>
      <c r="Y49" s="3">
        <v>46</v>
      </c>
      <c r="Z49" s="13">
        <v>55</v>
      </c>
      <c r="AA49" s="14">
        <v>38</v>
      </c>
      <c r="AB49" s="14">
        <v>61</v>
      </c>
      <c r="AC49" s="17">
        <f t="shared" si="1"/>
        <v>415</v>
      </c>
    </row>
    <row r="50" spans="1:29" ht="15" customHeight="1" x14ac:dyDescent="0.3">
      <c r="A50" s="15" t="s">
        <v>68</v>
      </c>
      <c r="B50" s="3" t="s">
        <v>75</v>
      </c>
      <c r="C50" s="3" t="s">
        <v>75</v>
      </c>
      <c r="D50" s="3" t="s">
        <v>75</v>
      </c>
      <c r="E50" s="3" t="s">
        <v>75</v>
      </c>
      <c r="F50" s="3" t="s">
        <v>75</v>
      </c>
      <c r="G50" s="3" t="s">
        <v>75</v>
      </c>
      <c r="H50" s="3" t="s">
        <v>75</v>
      </c>
      <c r="I50" s="3" t="s">
        <v>75</v>
      </c>
      <c r="J50" s="3" t="s">
        <v>75</v>
      </c>
      <c r="K50" s="3" t="s">
        <v>75</v>
      </c>
      <c r="L50" s="3" t="s">
        <v>75</v>
      </c>
      <c r="M50" s="3" t="s">
        <v>75</v>
      </c>
      <c r="N50" s="3" t="s">
        <v>75</v>
      </c>
      <c r="O50" s="3" t="s">
        <v>75</v>
      </c>
      <c r="P50" s="3" t="s">
        <v>75</v>
      </c>
      <c r="Q50" s="3" t="s">
        <v>75</v>
      </c>
      <c r="R50" s="3" t="s">
        <v>75</v>
      </c>
      <c r="S50" s="3" t="s">
        <v>75</v>
      </c>
      <c r="T50" s="2" t="s">
        <v>75</v>
      </c>
      <c r="U50" s="2">
        <v>47</v>
      </c>
      <c r="V50" s="3">
        <v>45</v>
      </c>
      <c r="W50" s="2">
        <v>63</v>
      </c>
      <c r="X50" s="5">
        <v>37</v>
      </c>
      <c r="Y50" s="3">
        <v>53</v>
      </c>
      <c r="Z50" s="13">
        <v>68</v>
      </c>
      <c r="AA50" s="14">
        <v>78</v>
      </c>
      <c r="AB50" s="14">
        <v>76</v>
      </c>
      <c r="AC50" s="17">
        <f t="shared" si="1"/>
        <v>467</v>
      </c>
    </row>
    <row r="51" spans="1:29" ht="15" customHeight="1" x14ac:dyDescent="0.3">
      <c r="A51" s="15" t="s">
        <v>79</v>
      </c>
      <c r="B51" s="3" t="s">
        <v>75</v>
      </c>
      <c r="C51" s="3" t="s">
        <v>75</v>
      </c>
      <c r="D51" s="3" t="s">
        <v>75</v>
      </c>
      <c r="E51" s="3" t="s">
        <v>75</v>
      </c>
      <c r="F51" s="3" t="s">
        <v>75</v>
      </c>
      <c r="G51" s="3" t="s">
        <v>75</v>
      </c>
      <c r="H51" s="3" t="s">
        <v>75</v>
      </c>
      <c r="I51" s="3" t="s">
        <v>75</v>
      </c>
      <c r="J51" s="3" t="s">
        <v>75</v>
      </c>
      <c r="K51" s="3" t="s">
        <v>75</v>
      </c>
      <c r="L51" s="3" t="s">
        <v>75</v>
      </c>
      <c r="M51" s="3" t="s">
        <v>75</v>
      </c>
      <c r="N51" s="4">
        <v>9</v>
      </c>
      <c r="O51" s="4">
        <v>8</v>
      </c>
      <c r="P51" s="4">
        <v>7</v>
      </c>
      <c r="Q51" s="4">
        <v>9</v>
      </c>
      <c r="R51" s="4">
        <v>10</v>
      </c>
      <c r="S51" s="4">
        <v>13</v>
      </c>
      <c r="T51" s="2">
        <v>11</v>
      </c>
      <c r="U51" s="2">
        <v>11</v>
      </c>
      <c r="V51" s="3">
        <v>10</v>
      </c>
      <c r="W51" s="2">
        <v>45</v>
      </c>
      <c r="X51" s="5">
        <v>37</v>
      </c>
      <c r="Y51" s="3">
        <v>25</v>
      </c>
      <c r="Z51" s="13">
        <v>39</v>
      </c>
      <c r="AA51" s="14">
        <v>49</v>
      </c>
      <c r="AB51" s="14">
        <v>47</v>
      </c>
      <c r="AC51" s="17">
        <f t="shared" si="1"/>
        <v>330</v>
      </c>
    </row>
    <row r="52" spans="1:29" x14ac:dyDescent="0.3">
      <c r="A52" s="15" t="s">
        <v>69</v>
      </c>
      <c r="B52" s="4">
        <v>7</v>
      </c>
      <c r="C52" s="4">
        <v>2</v>
      </c>
      <c r="D52" s="4">
        <v>2</v>
      </c>
      <c r="E52" s="4">
        <v>2</v>
      </c>
      <c r="F52" s="4">
        <v>8</v>
      </c>
      <c r="G52" s="4">
        <v>7</v>
      </c>
      <c r="H52" s="4">
        <v>10</v>
      </c>
      <c r="I52" s="4">
        <v>14</v>
      </c>
      <c r="J52" s="4">
        <v>15</v>
      </c>
      <c r="K52" s="4">
        <v>6</v>
      </c>
      <c r="L52" s="4">
        <v>1</v>
      </c>
      <c r="M52" s="4">
        <v>1</v>
      </c>
      <c r="N52" s="4">
        <v>5</v>
      </c>
      <c r="O52" s="4">
        <v>3</v>
      </c>
      <c r="P52" s="4">
        <v>3</v>
      </c>
      <c r="Q52" s="4">
        <v>6</v>
      </c>
      <c r="R52" s="4">
        <v>6</v>
      </c>
      <c r="S52" s="4">
        <v>15</v>
      </c>
      <c r="T52" s="2">
        <v>11</v>
      </c>
      <c r="U52" s="2">
        <v>5</v>
      </c>
      <c r="V52" s="3">
        <v>8</v>
      </c>
      <c r="W52" s="2">
        <v>6</v>
      </c>
      <c r="X52" s="5">
        <v>12</v>
      </c>
      <c r="Y52" s="3">
        <v>9</v>
      </c>
      <c r="Z52" s="13">
        <v>11</v>
      </c>
      <c r="AA52" s="14">
        <v>9</v>
      </c>
      <c r="AB52" s="14">
        <v>15</v>
      </c>
      <c r="AC52" s="17">
        <f t="shared" si="1"/>
        <v>199</v>
      </c>
    </row>
    <row r="53" spans="1:29" ht="18" customHeight="1" x14ac:dyDescent="0.3">
      <c r="A53" s="15" t="s">
        <v>70</v>
      </c>
      <c r="B53" s="3" t="s">
        <v>75</v>
      </c>
      <c r="C53" s="3" t="s">
        <v>75</v>
      </c>
      <c r="D53" s="3" t="s">
        <v>75</v>
      </c>
      <c r="E53" s="3" t="s">
        <v>75</v>
      </c>
      <c r="F53" s="3" t="s">
        <v>75</v>
      </c>
      <c r="G53" s="3" t="s">
        <v>75</v>
      </c>
      <c r="H53" s="3" t="s">
        <v>75</v>
      </c>
      <c r="I53" s="3" t="s">
        <v>75</v>
      </c>
      <c r="J53" s="3" t="s">
        <v>75</v>
      </c>
      <c r="K53" s="3" t="s">
        <v>75</v>
      </c>
      <c r="L53" s="3" t="s">
        <v>75</v>
      </c>
      <c r="M53" s="3" t="s">
        <v>75</v>
      </c>
      <c r="N53" s="3" t="s">
        <v>75</v>
      </c>
      <c r="O53" s="3" t="s">
        <v>75</v>
      </c>
      <c r="P53" s="3" t="s">
        <v>75</v>
      </c>
      <c r="Q53" s="3" t="s">
        <v>75</v>
      </c>
      <c r="R53" s="3" t="s">
        <v>75</v>
      </c>
      <c r="S53" s="3" t="s">
        <v>75</v>
      </c>
      <c r="T53" s="2">
        <v>13</v>
      </c>
      <c r="U53" s="2">
        <v>13</v>
      </c>
      <c r="V53" s="3">
        <v>16</v>
      </c>
      <c r="W53" s="2">
        <v>37</v>
      </c>
      <c r="X53" s="5">
        <v>34</v>
      </c>
      <c r="Y53" s="3">
        <v>38</v>
      </c>
      <c r="Z53" s="13">
        <v>34</v>
      </c>
      <c r="AA53" s="14">
        <v>46</v>
      </c>
      <c r="AB53" s="14">
        <v>60</v>
      </c>
      <c r="AC53" s="17">
        <f t="shared" si="1"/>
        <v>291</v>
      </c>
    </row>
    <row r="54" spans="1:29" x14ac:dyDescent="0.3">
      <c r="A54" s="15" t="s">
        <v>80</v>
      </c>
      <c r="B54" s="4" t="s">
        <v>52</v>
      </c>
      <c r="C54" s="4" t="s">
        <v>52</v>
      </c>
      <c r="D54" s="4" t="s">
        <v>52</v>
      </c>
      <c r="E54" s="4" t="s">
        <v>52</v>
      </c>
      <c r="F54" s="4" t="s">
        <v>52</v>
      </c>
      <c r="G54" s="4" t="s">
        <v>52</v>
      </c>
      <c r="H54" s="4" t="s">
        <v>52</v>
      </c>
      <c r="I54" s="4">
        <v>2</v>
      </c>
      <c r="J54" s="4">
        <v>1</v>
      </c>
      <c r="K54" s="4">
        <v>13</v>
      </c>
      <c r="L54" s="4">
        <v>10</v>
      </c>
      <c r="M54" s="4">
        <v>18</v>
      </c>
      <c r="N54" s="4">
        <v>53</v>
      </c>
      <c r="O54" s="4">
        <v>14</v>
      </c>
      <c r="P54" s="4" t="s">
        <v>75</v>
      </c>
      <c r="Q54" s="4">
        <v>22</v>
      </c>
      <c r="R54" s="4" t="s">
        <v>75</v>
      </c>
      <c r="S54" s="4" t="s">
        <v>75</v>
      </c>
      <c r="T54" s="2" t="s">
        <v>75</v>
      </c>
      <c r="U54" s="2" t="s">
        <v>75</v>
      </c>
      <c r="V54" s="3" t="s">
        <v>75</v>
      </c>
      <c r="W54" s="2">
        <v>69</v>
      </c>
      <c r="X54" s="4" t="s">
        <v>75</v>
      </c>
      <c r="Y54" s="4" t="s">
        <v>75</v>
      </c>
      <c r="Z54" s="2" t="s">
        <v>75</v>
      </c>
      <c r="AA54" s="2" t="s">
        <v>75</v>
      </c>
      <c r="AB54" s="3" t="s">
        <v>75</v>
      </c>
      <c r="AC54" s="17">
        <f>SUM(B54:U54)</f>
        <v>133</v>
      </c>
    </row>
    <row r="55" spans="1:29" x14ac:dyDescent="0.3">
      <c r="A55" s="15" t="s">
        <v>71</v>
      </c>
      <c r="B55" s="3" t="s">
        <v>75</v>
      </c>
      <c r="C55" s="3" t="s">
        <v>75</v>
      </c>
      <c r="D55" s="3" t="s">
        <v>75</v>
      </c>
      <c r="E55" s="3" t="s">
        <v>75</v>
      </c>
      <c r="F55" s="3" t="s">
        <v>75</v>
      </c>
      <c r="G55" s="3" t="s">
        <v>75</v>
      </c>
      <c r="H55" s="3" t="s">
        <v>75</v>
      </c>
      <c r="I55" s="3" t="s">
        <v>75</v>
      </c>
      <c r="J55" s="3" t="s">
        <v>75</v>
      </c>
      <c r="K55" s="3" t="s">
        <v>75</v>
      </c>
      <c r="L55" s="3" t="s">
        <v>75</v>
      </c>
      <c r="M55" s="3" t="s">
        <v>75</v>
      </c>
      <c r="N55" s="3" t="s">
        <v>75</v>
      </c>
      <c r="O55" s="3" t="s">
        <v>75</v>
      </c>
      <c r="P55" s="3" t="s">
        <v>75</v>
      </c>
      <c r="Q55" s="3" t="s">
        <v>75</v>
      </c>
      <c r="R55" s="3" t="s">
        <v>75</v>
      </c>
      <c r="S55" s="3" t="s">
        <v>75</v>
      </c>
      <c r="T55" s="2" t="s">
        <v>75</v>
      </c>
      <c r="U55" s="2" t="s">
        <v>75</v>
      </c>
      <c r="V55" s="3" t="s">
        <v>75</v>
      </c>
      <c r="W55" s="2">
        <v>49</v>
      </c>
      <c r="X55" s="5">
        <v>44</v>
      </c>
      <c r="Y55" s="3">
        <v>35</v>
      </c>
      <c r="Z55" s="13">
        <v>42</v>
      </c>
      <c r="AA55" s="14">
        <v>40</v>
      </c>
      <c r="AB55" s="14">
        <v>55</v>
      </c>
      <c r="AC55" s="17">
        <f>SUM(B55:AB55)</f>
        <v>265</v>
      </c>
    </row>
    <row r="56" spans="1:29" x14ac:dyDescent="0.3">
      <c r="A56" s="15" t="s">
        <v>81</v>
      </c>
      <c r="B56" s="3" t="s">
        <v>75</v>
      </c>
      <c r="C56" s="3" t="s">
        <v>75</v>
      </c>
      <c r="D56" s="3" t="s">
        <v>75</v>
      </c>
      <c r="E56" s="3" t="s">
        <v>75</v>
      </c>
      <c r="F56" s="3" t="s">
        <v>75</v>
      </c>
      <c r="G56" s="3" t="s">
        <v>75</v>
      </c>
      <c r="H56" s="3" t="s">
        <v>75</v>
      </c>
      <c r="I56" s="3" t="s">
        <v>75</v>
      </c>
      <c r="J56" s="3" t="s">
        <v>75</v>
      </c>
      <c r="K56" s="3" t="s">
        <v>75</v>
      </c>
      <c r="L56" s="3" t="s">
        <v>75</v>
      </c>
      <c r="M56" s="3" t="s">
        <v>75</v>
      </c>
      <c r="N56" s="3" t="s">
        <v>75</v>
      </c>
      <c r="O56" s="3" t="s">
        <v>75</v>
      </c>
      <c r="P56" s="4" t="s">
        <v>75</v>
      </c>
      <c r="Q56" s="4">
        <v>6</v>
      </c>
      <c r="R56" s="4">
        <v>5</v>
      </c>
      <c r="S56" s="4">
        <v>5</v>
      </c>
      <c r="T56" s="2">
        <v>4</v>
      </c>
      <c r="U56" s="2">
        <v>3</v>
      </c>
      <c r="V56" s="3">
        <v>9</v>
      </c>
      <c r="W56" s="2">
        <v>6</v>
      </c>
      <c r="X56" s="5">
        <v>11</v>
      </c>
      <c r="Y56" s="3">
        <v>62</v>
      </c>
      <c r="Z56" s="13">
        <v>13</v>
      </c>
      <c r="AA56" s="14">
        <v>14</v>
      </c>
      <c r="AB56" s="14">
        <v>24</v>
      </c>
      <c r="AC56" s="17">
        <f>SUM(B56:AB56)</f>
        <v>162</v>
      </c>
    </row>
    <row r="57" spans="1:29" x14ac:dyDescent="0.3">
      <c r="A57" s="15" t="s">
        <v>82</v>
      </c>
      <c r="B57" s="3" t="s">
        <v>75</v>
      </c>
      <c r="C57" s="3" t="s">
        <v>75</v>
      </c>
      <c r="D57" s="3" t="s">
        <v>75</v>
      </c>
      <c r="E57" s="3" t="s">
        <v>75</v>
      </c>
      <c r="F57" s="3" t="s">
        <v>75</v>
      </c>
      <c r="G57" s="3" t="s">
        <v>75</v>
      </c>
      <c r="H57" s="3" t="s">
        <v>75</v>
      </c>
      <c r="I57" s="3" t="s">
        <v>75</v>
      </c>
      <c r="J57" s="3" t="s">
        <v>75</v>
      </c>
      <c r="K57" s="3" t="s">
        <v>75</v>
      </c>
      <c r="L57" s="3" t="s">
        <v>75</v>
      </c>
      <c r="M57" s="3" t="s">
        <v>75</v>
      </c>
      <c r="N57" s="3" t="s">
        <v>75</v>
      </c>
      <c r="O57" s="3" t="s">
        <v>75</v>
      </c>
      <c r="P57" s="4">
        <v>10</v>
      </c>
      <c r="Q57" s="4">
        <v>7</v>
      </c>
      <c r="R57" s="4">
        <v>14</v>
      </c>
      <c r="S57" s="4">
        <v>6</v>
      </c>
      <c r="T57" s="2">
        <v>6</v>
      </c>
      <c r="U57" s="2">
        <v>10</v>
      </c>
      <c r="V57" s="3">
        <v>8</v>
      </c>
      <c r="W57" s="2">
        <v>7</v>
      </c>
      <c r="X57" s="5">
        <v>7</v>
      </c>
      <c r="Y57" s="3">
        <v>9</v>
      </c>
      <c r="Z57" s="13">
        <v>8</v>
      </c>
      <c r="AA57" s="14">
        <v>9</v>
      </c>
      <c r="AB57" s="14">
        <v>18</v>
      </c>
      <c r="AC57" s="17">
        <f>SUM(B57:AB57)</f>
        <v>119</v>
      </c>
    </row>
    <row r="58" spans="1:29" x14ac:dyDescent="0.3">
      <c r="A58" s="15" t="s">
        <v>72</v>
      </c>
      <c r="B58" s="3" t="s">
        <v>75</v>
      </c>
      <c r="C58" s="3" t="s">
        <v>75</v>
      </c>
      <c r="D58" s="3" t="s">
        <v>75</v>
      </c>
      <c r="E58" s="3" t="s">
        <v>75</v>
      </c>
      <c r="F58" s="3" t="s">
        <v>75</v>
      </c>
      <c r="G58" s="3" t="s">
        <v>75</v>
      </c>
      <c r="H58" s="3" t="s">
        <v>75</v>
      </c>
      <c r="I58" s="3" t="s">
        <v>75</v>
      </c>
      <c r="J58" s="3" t="s">
        <v>75</v>
      </c>
      <c r="K58" s="3" t="s">
        <v>75</v>
      </c>
      <c r="L58" s="3" t="s">
        <v>75</v>
      </c>
      <c r="M58" s="3" t="s">
        <v>75</v>
      </c>
      <c r="N58" s="3" t="s">
        <v>75</v>
      </c>
      <c r="O58" s="3" t="s">
        <v>75</v>
      </c>
      <c r="P58" s="3" t="s">
        <v>75</v>
      </c>
      <c r="Q58" s="3" t="s">
        <v>75</v>
      </c>
      <c r="R58" s="3" t="s">
        <v>75</v>
      </c>
      <c r="S58" s="3" t="s">
        <v>75</v>
      </c>
      <c r="T58" s="3" t="s">
        <v>75</v>
      </c>
      <c r="U58" s="2">
        <v>11</v>
      </c>
      <c r="V58" s="3">
        <v>15</v>
      </c>
      <c r="W58" s="2">
        <v>15</v>
      </c>
      <c r="X58" s="5">
        <v>11</v>
      </c>
      <c r="Y58" s="3">
        <v>19</v>
      </c>
      <c r="Z58" s="13">
        <v>20</v>
      </c>
      <c r="AA58" s="14">
        <v>20</v>
      </c>
      <c r="AB58" s="14">
        <v>28</v>
      </c>
      <c r="AC58" s="17">
        <f>SUM(B58:AB58)</f>
        <v>139</v>
      </c>
    </row>
    <row r="59" spans="1:29" x14ac:dyDescent="0.3">
      <c r="A59" s="15" t="s">
        <v>73</v>
      </c>
      <c r="B59" s="3" t="s">
        <v>75</v>
      </c>
      <c r="C59" s="3" t="s">
        <v>75</v>
      </c>
      <c r="D59" s="3" t="s">
        <v>75</v>
      </c>
      <c r="E59" s="3" t="s">
        <v>75</v>
      </c>
      <c r="F59" s="3" t="s">
        <v>75</v>
      </c>
      <c r="G59" s="3" t="s">
        <v>75</v>
      </c>
      <c r="H59" s="3" t="s">
        <v>75</v>
      </c>
      <c r="I59" s="3" t="s">
        <v>75</v>
      </c>
      <c r="J59" s="3" t="s">
        <v>75</v>
      </c>
      <c r="K59" s="3" t="s">
        <v>75</v>
      </c>
      <c r="L59" s="3" t="s">
        <v>75</v>
      </c>
      <c r="M59" s="3" t="s">
        <v>75</v>
      </c>
      <c r="N59" s="3" t="s">
        <v>75</v>
      </c>
      <c r="O59" s="3" t="s">
        <v>75</v>
      </c>
      <c r="P59" s="3" t="s">
        <v>75</v>
      </c>
      <c r="Q59" s="3" t="s">
        <v>75</v>
      </c>
      <c r="R59" s="3" t="s">
        <v>75</v>
      </c>
      <c r="S59" s="3" t="s">
        <v>75</v>
      </c>
      <c r="T59" s="3" t="s">
        <v>75</v>
      </c>
      <c r="U59" s="3" t="s">
        <v>75</v>
      </c>
      <c r="V59" s="3" t="s">
        <v>75</v>
      </c>
      <c r="W59" s="2">
        <v>22</v>
      </c>
      <c r="X59" s="5">
        <v>24</v>
      </c>
      <c r="Y59" s="3">
        <v>23</v>
      </c>
      <c r="Z59" s="13">
        <v>24</v>
      </c>
      <c r="AA59" s="14">
        <v>34</v>
      </c>
      <c r="AB59" s="14">
        <v>33</v>
      </c>
      <c r="AC59" s="17">
        <f>SUM(B59:AB59)</f>
        <v>160</v>
      </c>
    </row>
    <row r="60" spans="1:29" x14ac:dyDescent="0.3">
      <c r="A60" s="15" t="s">
        <v>74</v>
      </c>
      <c r="B60" s="4" t="s">
        <v>52</v>
      </c>
      <c r="C60" s="4" t="s">
        <v>52</v>
      </c>
      <c r="D60" s="4" t="s">
        <v>52</v>
      </c>
      <c r="E60" s="4" t="s">
        <v>52</v>
      </c>
      <c r="F60" s="4" t="s">
        <v>52</v>
      </c>
      <c r="G60" s="4" t="s">
        <v>52</v>
      </c>
      <c r="H60" s="4" t="s">
        <v>52</v>
      </c>
      <c r="I60" s="4" t="s">
        <v>52</v>
      </c>
      <c r="J60" s="4" t="s">
        <v>52</v>
      </c>
      <c r="K60" s="4" t="s">
        <v>52</v>
      </c>
      <c r="L60" s="4">
        <v>2</v>
      </c>
      <c r="M60" s="4">
        <v>3</v>
      </c>
      <c r="N60" s="4" t="s">
        <v>52</v>
      </c>
      <c r="O60" s="4" t="s">
        <v>52</v>
      </c>
      <c r="P60" s="4" t="s">
        <v>52</v>
      </c>
      <c r="Q60" s="4" t="s">
        <v>52</v>
      </c>
      <c r="R60" s="4" t="s">
        <v>52</v>
      </c>
      <c r="S60" s="4" t="s">
        <v>52</v>
      </c>
      <c r="T60" s="2" t="s">
        <v>75</v>
      </c>
      <c r="U60" s="2" t="s">
        <v>75</v>
      </c>
      <c r="V60" s="3" t="s">
        <v>75</v>
      </c>
      <c r="W60" s="2" t="s">
        <v>75</v>
      </c>
      <c r="X60" s="2" t="s">
        <v>75</v>
      </c>
      <c r="Y60" s="2" t="s">
        <v>75</v>
      </c>
      <c r="Z60" s="13" t="s">
        <v>75</v>
      </c>
      <c r="AA60" s="13" t="s">
        <v>75</v>
      </c>
      <c r="AB60" s="13" t="s">
        <v>75</v>
      </c>
      <c r="AC60" s="18">
        <f>SUM(B60:U60)</f>
        <v>5</v>
      </c>
    </row>
    <row r="61" spans="1:29" x14ac:dyDescent="0.3">
      <c r="A61" s="15" t="s">
        <v>83</v>
      </c>
      <c r="B61" s="16">
        <f>SUM(B3:B60)</f>
        <v>2489</v>
      </c>
      <c r="C61" s="16">
        <f t="shared" ref="C61:Z61" si="2">SUM(C3:C60)</f>
        <v>954</v>
      </c>
      <c r="D61" s="16">
        <f t="shared" si="2"/>
        <v>957</v>
      </c>
      <c r="E61" s="16">
        <f t="shared" si="2"/>
        <v>1040</v>
      </c>
      <c r="F61" s="16">
        <f t="shared" si="2"/>
        <v>1220</v>
      </c>
      <c r="G61" s="16">
        <f t="shared" si="2"/>
        <v>1363</v>
      </c>
      <c r="H61" s="16">
        <f t="shared" si="2"/>
        <v>1612</v>
      </c>
      <c r="I61" s="16">
        <f t="shared" si="2"/>
        <v>1763</v>
      </c>
      <c r="J61" s="16">
        <f t="shared" si="2"/>
        <v>1907</v>
      </c>
      <c r="K61" s="16">
        <f t="shared" si="2"/>
        <v>1810</v>
      </c>
      <c r="L61" s="16">
        <f t="shared" si="2"/>
        <v>1904</v>
      </c>
      <c r="M61" s="16">
        <f t="shared" si="2"/>
        <v>2038</v>
      </c>
      <c r="N61" s="16">
        <f t="shared" si="2"/>
        <v>2126</v>
      </c>
      <c r="O61" s="16">
        <f t="shared" si="2"/>
        <v>2058</v>
      </c>
      <c r="P61" s="16">
        <f t="shared" si="2"/>
        <v>2021</v>
      </c>
      <c r="Q61" s="16">
        <f t="shared" si="2"/>
        <v>2260</v>
      </c>
      <c r="R61" s="16">
        <f t="shared" si="2"/>
        <v>2355</v>
      </c>
      <c r="S61" s="16">
        <f t="shared" si="2"/>
        <v>2407</v>
      </c>
      <c r="T61" s="16">
        <f t="shared" si="2"/>
        <v>2619</v>
      </c>
      <c r="U61" s="16">
        <f t="shared" si="2"/>
        <v>2695</v>
      </c>
      <c r="V61" s="16">
        <f t="shared" si="2"/>
        <v>2864</v>
      </c>
      <c r="W61" s="16">
        <f t="shared" si="2"/>
        <v>3193</v>
      </c>
      <c r="X61" s="16">
        <f t="shared" si="2"/>
        <v>3471</v>
      </c>
      <c r="Y61" s="16">
        <f t="shared" si="2"/>
        <v>3643</v>
      </c>
      <c r="Z61" s="16">
        <f t="shared" si="2"/>
        <v>3936</v>
      </c>
      <c r="AA61" s="16">
        <f>SUM(AA3:AA60)</f>
        <v>3998</v>
      </c>
      <c r="AB61" s="16">
        <f>SUM(AB3:AB60)</f>
        <v>4908</v>
      </c>
      <c r="AC61" s="16">
        <f>SUM(AC3:AC60)</f>
        <v>63542</v>
      </c>
    </row>
  </sheetData>
  <mergeCells count="1">
    <mergeCell ref="A1:A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42103-1682-4C91-97A6-83D5DAC53B26}">
  <dimension ref="A1:D6"/>
  <sheetViews>
    <sheetView workbookViewId="0">
      <selection activeCell="B6" sqref="B6"/>
    </sheetView>
  </sheetViews>
  <sheetFormatPr defaultRowHeight="14.4" x14ac:dyDescent="0.3"/>
  <cols>
    <col min="1" max="1" width="15.77734375" customWidth="1"/>
    <col min="2" max="2" width="30.33203125" customWidth="1"/>
    <col min="3" max="3" width="17.109375" customWidth="1"/>
    <col min="4" max="4" width="20.33203125" customWidth="1"/>
  </cols>
  <sheetData>
    <row r="1" spans="1:4" ht="27.6" x14ac:dyDescent="0.3">
      <c r="A1" s="40" t="s">
        <v>143</v>
      </c>
      <c r="B1" s="40" t="s">
        <v>144</v>
      </c>
      <c r="C1" s="40" t="s">
        <v>92</v>
      </c>
      <c r="D1" s="40" t="s">
        <v>93</v>
      </c>
    </row>
    <row r="2" spans="1:4" x14ac:dyDescent="0.3">
      <c r="A2" s="40" t="s">
        <v>145</v>
      </c>
      <c r="B2" s="41">
        <v>1353</v>
      </c>
      <c r="C2" s="41">
        <v>3997</v>
      </c>
      <c r="D2" s="43">
        <f>B2/C2*100</f>
        <v>33.850387790843136</v>
      </c>
    </row>
    <row r="3" spans="1:4" x14ac:dyDescent="0.3">
      <c r="A3" s="40" t="s">
        <v>146</v>
      </c>
      <c r="B3" s="41">
        <v>1985</v>
      </c>
      <c r="C3" s="41">
        <v>6298</v>
      </c>
      <c r="D3" s="43">
        <f t="shared" ref="D3:D6" si="0">B3/C3*100</f>
        <v>31.517942203874245</v>
      </c>
    </row>
    <row r="4" spans="1:4" x14ac:dyDescent="0.3">
      <c r="A4" s="40" t="s">
        <v>147</v>
      </c>
      <c r="B4" s="42">
        <v>700</v>
      </c>
      <c r="C4" s="41">
        <v>2022</v>
      </c>
      <c r="D4" s="43">
        <f t="shared" si="0"/>
        <v>34.619188921859546</v>
      </c>
    </row>
    <row r="5" spans="1:4" x14ac:dyDescent="0.3">
      <c r="A5" s="40" t="s">
        <v>148</v>
      </c>
      <c r="B5" s="42">
        <v>870</v>
      </c>
      <c r="C5" s="41">
        <v>2226</v>
      </c>
      <c r="D5" s="43">
        <f t="shared" si="0"/>
        <v>39.083557951482476</v>
      </c>
    </row>
    <row r="6" spans="1:4" x14ac:dyDescent="0.3">
      <c r="A6" s="40" t="s">
        <v>109</v>
      </c>
      <c r="B6" s="41">
        <f>SUM(B2:B5)</f>
        <v>4908</v>
      </c>
      <c r="C6" s="41">
        <f>SUM(C2:C5)</f>
        <v>14543</v>
      </c>
      <c r="D6" s="43">
        <f t="shared" si="0"/>
        <v>33.748195007907583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F64B9-1E8E-4505-AEDD-0EF717362326}">
  <dimension ref="A1:D19"/>
  <sheetViews>
    <sheetView workbookViewId="0">
      <selection activeCell="C27" sqref="C27"/>
    </sheetView>
  </sheetViews>
  <sheetFormatPr defaultRowHeight="14.4" x14ac:dyDescent="0.3"/>
  <cols>
    <col min="1" max="1" width="25.77734375" customWidth="1"/>
    <col min="2" max="2" width="14.5546875" customWidth="1"/>
    <col min="3" max="3" width="20.44140625" customWidth="1"/>
    <col min="4" max="4" width="17.21875" customWidth="1"/>
  </cols>
  <sheetData>
    <row r="1" spans="1:4" x14ac:dyDescent="0.3">
      <c r="A1" s="28" t="s">
        <v>90</v>
      </c>
      <c r="B1" s="29" t="s">
        <v>91</v>
      </c>
      <c r="C1" s="29" t="s">
        <v>92</v>
      </c>
      <c r="D1" s="29" t="s">
        <v>93</v>
      </c>
    </row>
    <row r="2" spans="1:4" x14ac:dyDescent="0.3">
      <c r="A2" s="30" t="s">
        <v>94</v>
      </c>
      <c r="B2" s="31">
        <v>158</v>
      </c>
      <c r="C2" s="31">
        <v>449</v>
      </c>
      <c r="D2" s="32">
        <f>B2/C2*100</f>
        <v>35.189309576837417</v>
      </c>
    </row>
    <row r="3" spans="1:4" x14ac:dyDescent="0.3">
      <c r="A3" s="30" t="s">
        <v>95</v>
      </c>
      <c r="B3" s="31">
        <v>15</v>
      </c>
      <c r="C3" s="31">
        <v>71</v>
      </c>
      <c r="D3" s="32">
        <f t="shared" ref="D3:D18" si="0">B3/C3*100</f>
        <v>21.12676056338028</v>
      </c>
    </row>
    <row r="4" spans="1:4" x14ac:dyDescent="0.3">
      <c r="A4" s="30" t="s">
        <v>38</v>
      </c>
      <c r="B4" s="31">
        <v>105</v>
      </c>
      <c r="C4" s="31">
        <v>370</v>
      </c>
      <c r="D4" s="32">
        <f t="shared" si="0"/>
        <v>28.378378378378379</v>
      </c>
    </row>
    <row r="5" spans="1:4" x14ac:dyDescent="0.3">
      <c r="A5" s="30" t="s">
        <v>96</v>
      </c>
      <c r="B5" s="31">
        <v>60</v>
      </c>
      <c r="C5" s="31">
        <v>169</v>
      </c>
      <c r="D5" s="32">
        <f t="shared" si="0"/>
        <v>35.502958579881657</v>
      </c>
    </row>
    <row r="6" spans="1:4" x14ac:dyDescent="0.3">
      <c r="A6" s="30" t="s">
        <v>97</v>
      </c>
      <c r="B6" s="31">
        <v>204</v>
      </c>
      <c r="C6" s="31">
        <v>518</v>
      </c>
      <c r="D6" s="32">
        <f t="shared" si="0"/>
        <v>39.382239382239383</v>
      </c>
    </row>
    <row r="7" spans="1:4" x14ac:dyDescent="0.3">
      <c r="A7" s="30" t="s">
        <v>98</v>
      </c>
      <c r="B7" s="31">
        <v>18</v>
      </c>
      <c r="C7" s="31">
        <v>91</v>
      </c>
      <c r="D7" s="32">
        <f t="shared" si="0"/>
        <v>19.780219780219781</v>
      </c>
    </row>
    <row r="8" spans="1:4" x14ac:dyDescent="0.3">
      <c r="A8" s="30" t="s">
        <v>99</v>
      </c>
      <c r="B8" s="31">
        <v>85</v>
      </c>
      <c r="C8" s="31">
        <v>241</v>
      </c>
      <c r="D8" s="32">
        <f t="shared" si="0"/>
        <v>35.269709543568467</v>
      </c>
    </row>
    <row r="9" spans="1:4" x14ac:dyDescent="0.3">
      <c r="A9" s="30" t="s">
        <v>100</v>
      </c>
      <c r="B9" s="31">
        <v>55</v>
      </c>
      <c r="C9" s="31">
        <v>143</v>
      </c>
      <c r="D9" s="32">
        <f t="shared" si="0"/>
        <v>38.461538461538467</v>
      </c>
    </row>
    <row r="10" spans="1:4" x14ac:dyDescent="0.3">
      <c r="A10" s="30" t="s">
        <v>101</v>
      </c>
      <c r="B10" s="31">
        <v>138</v>
      </c>
      <c r="C10" s="31">
        <v>369</v>
      </c>
      <c r="D10" s="32">
        <f t="shared" si="0"/>
        <v>37.398373983739837</v>
      </c>
    </row>
    <row r="11" spans="1:4" x14ac:dyDescent="0.3">
      <c r="A11" s="30" t="s">
        <v>102</v>
      </c>
      <c r="B11" s="31">
        <v>76</v>
      </c>
      <c r="C11" s="31">
        <v>170</v>
      </c>
      <c r="D11" s="32">
        <f t="shared" si="0"/>
        <v>44.705882352941181</v>
      </c>
    </row>
    <row r="12" spans="1:4" x14ac:dyDescent="0.3">
      <c r="A12" s="33" t="s">
        <v>72</v>
      </c>
      <c r="B12" s="31">
        <v>28</v>
      </c>
      <c r="C12" s="31">
        <v>87</v>
      </c>
      <c r="D12" s="32">
        <f t="shared" si="0"/>
        <v>32.183908045977013</v>
      </c>
    </row>
    <row r="13" spans="1:4" x14ac:dyDescent="0.3">
      <c r="A13" s="30" t="s">
        <v>103</v>
      </c>
      <c r="B13" s="31">
        <v>91</v>
      </c>
      <c r="C13" s="31">
        <v>304</v>
      </c>
      <c r="D13" s="32">
        <f t="shared" si="0"/>
        <v>29.934210526315791</v>
      </c>
    </row>
    <row r="14" spans="1:4" x14ac:dyDescent="0.3">
      <c r="A14" s="30" t="s">
        <v>104</v>
      </c>
      <c r="B14" s="31">
        <v>113</v>
      </c>
      <c r="C14" s="31">
        <v>402</v>
      </c>
      <c r="D14" s="32">
        <f t="shared" si="0"/>
        <v>28.109452736318406</v>
      </c>
    </row>
    <row r="15" spans="1:4" x14ac:dyDescent="0.3">
      <c r="A15" s="30" t="s">
        <v>105</v>
      </c>
      <c r="B15" s="31">
        <v>47</v>
      </c>
      <c r="C15" s="31">
        <v>140</v>
      </c>
      <c r="D15" s="32">
        <f t="shared" si="0"/>
        <v>33.571428571428569</v>
      </c>
    </row>
    <row r="16" spans="1:4" x14ac:dyDescent="0.3">
      <c r="A16" s="30" t="s">
        <v>106</v>
      </c>
      <c r="B16" s="31">
        <v>61</v>
      </c>
      <c r="C16" s="31">
        <v>178</v>
      </c>
      <c r="D16" s="32">
        <f t="shared" si="0"/>
        <v>34.269662921348313</v>
      </c>
    </row>
    <row r="17" spans="1:4" x14ac:dyDescent="0.3">
      <c r="A17" s="30" t="s">
        <v>107</v>
      </c>
      <c r="B17" s="31">
        <v>67</v>
      </c>
      <c r="C17" s="31">
        <v>208</v>
      </c>
      <c r="D17" s="32">
        <f t="shared" si="0"/>
        <v>32.211538461538467</v>
      </c>
    </row>
    <row r="18" spans="1:4" x14ac:dyDescent="0.3">
      <c r="A18" s="30" t="s">
        <v>108</v>
      </c>
      <c r="B18" s="31">
        <v>32</v>
      </c>
      <c r="C18" s="31">
        <v>87</v>
      </c>
      <c r="D18" s="32">
        <f t="shared" si="0"/>
        <v>36.781609195402297</v>
      </c>
    </row>
    <row r="19" spans="1:4" x14ac:dyDescent="0.3">
      <c r="A19" s="25" t="s">
        <v>109</v>
      </c>
      <c r="B19" s="26">
        <f>SUM(B2:B18)</f>
        <v>1353</v>
      </c>
      <c r="C19" s="26">
        <f>SUM(C2:C18)</f>
        <v>3997</v>
      </c>
      <c r="D19" s="27">
        <f>B19/C19*100</f>
        <v>33.850387790843136</v>
      </c>
    </row>
  </sheetData>
  <hyperlinks>
    <hyperlink ref="A2" r:id="rId1" display="https://bearsandpandas.ca/news/2020/11/2/general-170-bears-and-pandas-earn-academic-all-canadian-honour.aspx" xr:uid="{4D0C2CC0-AAEF-4B1F-8E9E-21ACEF1F9648}"/>
    <hyperlink ref="A3" r:id="rId2" display="https://twitter.com/BUBobcats/status/1334981578171289600" xr:uid="{B1BABAD9-59E2-4AB1-9B1F-2D8C3DF08303}"/>
    <hyperlink ref="A4" r:id="rId3" display="https://gothunderbirds.ca/news/2020/11/5/record-high-number-of-t-birds-honoured-as-academic-all-canadians.aspx" xr:uid="{6510EF3B-270F-4C06-A053-A1CAAAA0D32B}"/>
    <hyperlink ref="A5" r:id="rId4" display="http://goheat.ca/general/2020-21/releases/20201211pdxqjc" xr:uid="{EC58B2C0-B9D3-4C8F-ABB1-42B8D050DEF0}"/>
    <hyperlink ref="A6" r:id="rId5" display="https://godinos.com/news/2020/12/1/athletics-news-record-210-dinos-earn-2019-20-academic-honours.aspx" xr:uid="{9FC18D20-A12A-46B0-B56A-AB3CBE9E0D2D}"/>
    <hyperlink ref="A7" r:id="rId6" display="https://gocascades.ca/news/2020/12/23/golf-cascades-honour-65-student-athletes-for-high-academic-achievement.aspx" xr:uid="{3841EF3B-A2A6-43EE-8D7E-4C95408256ED}"/>
    <hyperlink ref="A8" r:id="rId7" display="https://gohorns.ca/news/2020/11/26/general-pronghorn-athletes-reach-new-heights-in-the-classroom.aspx" xr:uid="{6BF412D7-87EA-4CD1-B6A5-5A42559D05D3}"/>
    <hyperlink ref="A9" r:id="rId8" display="https://macewangriffins.ca/general/2020-21/releases/20201203ko2udq" xr:uid="{2ACB0564-8800-42AE-BB59-867FFD76043F}"/>
    <hyperlink ref="A10" r:id="rId9" display="https://gobisons.ca/news/2020/11/23/another-great-year-for-bisons-in-the-classroom.aspx" xr:uid="{FCC4B968-6DAE-488B-ADA6-20AFF664E41E}"/>
    <hyperlink ref="A11" r:id="rId10" display="https://mrucougars.com/news/2020/12/2/general-cougars-announce-76-student-athletes-over-social-media-as-academic-all-canadian.aspx" xr:uid="{8375E076-27F6-48D6-9EB6-A0B3A7C0E9A4}"/>
    <hyperlink ref="A13" r:id="rId11" display="https://www.reginacougars.com/news/2020/12/2/u-of-r-athletics-cougars-rams-combine-for-91-academic-all-canadian-selections-in-2019-20.aspx" xr:uid="{DFC9C109-BD9A-43A6-842C-A8EA7BECB1D7}"/>
    <hyperlink ref="A14" r:id="rId12" display="https://huskies.usask.ca/news/2020/11/23/general-record-number-of-huskies-named-all-academics-for-2019-20.aspx" xr:uid="{CF943E98-E93F-4A78-8637-B9BBB9C4155B}"/>
    <hyperlink ref="A16" r:id="rId13" display="https://gospartans.ca/news/2020/12/8/general-u-sports-honors-61-spartans-as-academic-all-canadians.aspx" xr:uid="{19A18E49-DCFB-45BA-AF16-A69CD4647185}"/>
    <hyperlink ref="A17" r:id="rId14" display="https://govikesgo.com/news/2020/11/18/general-vikes-celebrate-honour-roll-student-athletes-from-2019-20.aspx" xr:uid="{09A7445D-8FDF-4A54-A4FE-03AC328AC79A}"/>
    <hyperlink ref="A18" r:id="rId15" display="https://wesmen.ca/general/2020-21/releases/20201214pew6p1" xr:uid="{CE8A5145-1BC8-4BA3-A6D4-544BB3434AA2}"/>
    <hyperlink ref="A15" r:id="rId16" xr:uid="{ABDE30D2-24AB-43BA-92DD-1BCFD2F4661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2975A-1666-4BA7-81DE-BFF433FB5789}">
  <dimension ref="A1:D22"/>
  <sheetViews>
    <sheetView workbookViewId="0">
      <selection activeCell="B12" sqref="B12"/>
    </sheetView>
  </sheetViews>
  <sheetFormatPr defaultRowHeight="14.4" x14ac:dyDescent="0.3"/>
  <cols>
    <col min="1" max="1" width="21.109375" customWidth="1"/>
    <col min="2" max="2" width="19" customWidth="1"/>
    <col min="3" max="3" width="23.5546875" customWidth="1"/>
    <col min="4" max="4" width="21.6640625" customWidth="1"/>
  </cols>
  <sheetData>
    <row r="1" spans="1:4" x14ac:dyDescent="0.3">
      <c r="A1" s="28" t="s">
        <v>90</v>
      </c>
      <c r="B1" s="29" t="s">
        <v>91</v>
      </c>
      <c r="C1" s="29" t="s">
        <v>92</v>
      </c>
      <c r="D1" s="29" t="s">
        <v>93</v>
      </c>
    </row>
    <row r="2" spans="1:4" x14ac:dyDescent="0.3">
      <c r="A2" s="33" t="s">
        <v>110</v>
      </c>
      <c r="B2" s="31">
        <v>33</v>
      </c>
      <c r="C2" s="31">
        <v>85</v>
      </c>
      <c r="D2" s="32">
        <f>B2/C2*100</f>
        <v>38.82352941176471</v>
      </c>
    </row>
    <row r="3" spans="1:4" x14ac:dyDescent="0.3">
      <c r="A3" s="30" t="s">
        <v>111</v>
      </c>
      <c r="B3" s="31">
        <v>103</v>
      </c>
      <c r="C3" s="31">
        <v>339</v>
      </c>
      <c r="D3" s="32">
        <f t="shared" ref="D3:D22" si="0">B3/C3*100</f>
        <v>30.383480825958703</v>
      </c>
    </row>
    <row r="4" spans="1:4" x14ac:dyDescent="0.3">
      <c r="A4" s="30" t="s">
        <v>112</v>
      </c>
      <c r="B4" s="31">
        <v>73</v>
      </c>
      <c r="C4" s="31">
        <v>334</v>
      </c>
      <c r="D4" s="32">
        <f t="shared" si="0"/>
        <v>21.856287425149702</v>
      </c>
    </row>
    <row r="5" spans="1:4" x14ac:dyDescent="0.3">
      <c r="A5" s="30" t="s">
        <v>113</v>
      </c>
      <c r="B5" s="31">
        <v>153</v>
      </c>
      <c r="C5" s="31">
        <v>524</v>
      </c>
      <c r="D5" s="32">
        <f t="shared" si="0"/>
        <v>29.198473282442748</v>
      </c>
    </row>
    <row r="6" spans="1:4" x14ac:dyDescent="0.3">
      <c r="A6" s="33" t="s">
        <v>114</v>
      </c>
      <c r="B6" s="31">
        <v>37</v>
      </c>
      <c r="C6" s="31">
        <v>136</v>
      </c>
      <c r="D6" s="32">
        <f t="shared" si="0"/>
        <v>27.205882352941174</v>
      </c>
    </row>
    <row r="7" spans="1:4" x14ac:dyDescent="0.3">
      <c r="A7" s="30" t="s">
        <v>115</v>
      </c>
      <c r="B7" s="31">
        <v>103</v>
      </c>
      <c r="C7" s="31">
        <v>219</v>
      </c>
      <c r="D7" s="32">
        <f t="shared" si="0"/>
        <v>47.031963470319631</v>
      </c>
    </row>
    <row r="8" spans="1:4" x14ac:dyDescent="0.3">
      <c r="A8" s="30" t="s">
        <v>116</v>
      </c>
      <c r="B8" s="31">
        <v>63</v>
      </c>
      <c r="C8" s="31">
        <v>340</v>
      </c>
      <c r="D8" s="32">
        <f t="shared" si="0"/>
        <v>18.529411764705884</v>
      </c>
    </row>
    <row r="9" spans="1:4" x14ac:dyDescent="0.3">
      <c r="A9" s="33" t="s">
        <v>117</v>
      </c>
      <c r="B9" s="31">
        <v>148</v>
      </c>
      <c r="C9" s="31">
        <v>408</v>
      </c>
      <c r="D9" s="32">
        <f t="shared" si="0"/>
        <v>36.274509803921568</v>
      </c>
    </row>
    <row r="10" spans="1:4" x14ac:dyDescent="0.3">
      <c r="A10" s="30" t="s">
        <v>118</v>
      </c>
      <c r="B10" s="31">
        <v>87</v>
      </c>
      <c r="C10" s="31">
        <v>182</v>
      </c>
      <c r="D10" s="32">
        <f t="shared" si="0"/>
        <v>47.802197802197803</v>
      </c>
    </row>
    <row r="11" spans="1:4" s="39" customFormat="1" x14ac:dyDescent="0.3">
      <c r="A11" s="21" t="s">
        <v>119</v>
      </c>
      <c r="B11" s="22">
        <v>24</v>
      </c>
      <c r="C11" s="22">
        <v>144</v>
      </c>
      <c r="D11" s="23">
        <f t="shared" si="0"/>
        <v>16.666666666666664</v>
      </c>
    </row>
    <row r="12" spans="1:4" x14ac:dyDescent="0.3">
      <c r="A12" s="30" t="s">
        <v>120</v>
      </c>
      <c r="B12" s="31">
        <v>101</v>
      </c>
      <c r="C12" s="31">
        <v>359</v>
      </c>
      <c r="D12" s="32">
        <f t="shared" si="0"/>
        <v>28.133704735376046</v>
      </c>
    </row>
    <row r="13" spans="1:4" x14ac:dyDescent="0.3">
      <c r="A13" s="33" t="s">
        <v>121</v>
      </c>
      <c r="B13" s="31">
        <v>194</v>
      </c>
      <c r="C13" s="31">
        <v>412</v>
      </c>
      <c r="D13" s="32">
        <f t="shared" si="0"/>
        <v>47.087378640776699</v>
      </c>
    </row>
    <row r="14" spans="1:4" x14ac:dyDescent="0.3">
      <c r="A14" s="30" t="s">
        <v>62</v>
      </c>
      <c r="B14" s="31">
        <v>25</v>
      </c>
      <c r="C14" s="31">
        <v>115</v>
      </c>
      <c r="D14" s="32">
        <f t="shared" si="0"/>
        <v>21.739130434782609</v>
      </c>
    </row>
    <row r="15" spans="1:4" x14ac:dyDescent="0.3">
      <c r="A15" s="33" t="s">
        <v>122</v>
      </c>
      <c r="B15" s="31">
        <v>61</v>
      </c>
      <c r="C15" s="31">
        <v>219</v>
      </c>
      <c r="D15" s="32">
        <f t="shared" si="0"/>
        <v>27.853881278538811</v>
      </c>
    </row>
    <row r="16" spans="1:4" x14ac:dyDescent="0.3">
      <c r="A16" s="30" t="s">
        <v>123</v>
      </c>
      <c r="B16" s="31">
        <v>146</v>
      </c>
      <c r="C16" s="31">
        <v>467</v>
      </c>
      <c r="D16" s="32">
        <f t="shared" si="0"/>
        <v>31.263383297644538</v>
      </c>
    </row>
    <row r="17" spans="1:4" x14ac:dyDescent="0.3">
      <c r="A17" s="33" t="s">
        <v>124</v>
      </c>
      <c r="B17" s="31">
        <v>40</v>
      </c>
      <c r="C17" s="31">
        <v>115</v>
      </c>
      <c r="D17" s="32">
        <f t="shared" si="0"/>
        <v>34.782608695652172</v>
      </c>
    </row>
    <row r="18" spans="1:4" x14ac:dyDescent="0.3">
      <c r="A18" s="30" t="s">
        <v>125</v>
      </c>
      <c r="B18" s="31">
        <v>187</v>
      </c>
      <c r="C18" s="31">
        <v>450</v>
      </c>
      <c r="D18" s="32">
        <f t="shared" si="0"/>
        <v>41.555555555555557</v>
      </c>
    </row>
    <row r="19" spans="1:4" x14ac:dyDescent="0.3">
      <c r="A19" s="30" t="s">
        <v>126</v>
      </c>
      <c r="B19" s="31">
        <v>201</v>
      </c>
      <c r="C19" s="31">
        <v>559</v>
      </c>
      <c r="D19" s="32">
        <f t="shared" si="0"/>
        <v>35.957066189624328</v>
      </c>
    </row>
    <row r="20" spans="1:4" x14ac:dyDescent="0.3">
      <c r="A20" s="30" t="s">
        <v>127</v>
      </c>
      <c r="B20" s="31">
        <v>133</v>
      </c>
      <c r="C20" s="31">
        <v>396</v>
      </c>
      <c r="D20" s="32">
        <f t="shared" si="0"/>
        <v>33.585858585858588</v>
      </c>
    </row>
    <row r="21" spans="1:4" x14ac:dyDescent="0.3">
      <c r="A21" s="30" t="s">
        <v>128</v>
      </c>
      <c r="B21" s="31">
        <v>73</v>
      </c>
      <c r="C21" s="31">
        <v>495</v>
      </c>
      <c r="D21" s="32">
        <f t="shared" si="0"/>
        <v>14.747474747474747</v>
      </c>
    </row>
    <row r="22" spans="1:4" x14ac:dyDescent="0.3">
      <c r="A22" s="34" t="s">
        <v>109</v>
      </c>
      <c r="B22" s="35">
        <f>SUM(B2:B21)</f>
        <v>1985</v>
      </c>
      <c r="C22" s="35">
        <f>SUM(C2:C21)</f>
        <v>6298</v>
      </c>
      <c r="D22" s="36">
        <f t="shared" si="0"/>
        <v>31.517942203874245</v>
      </c>
    </row>
  </sheetData>
  <hyperlinks>
    <hyperlink ref="A3" r:id="rId1" display="https://gobadgers.ca/news/2020/12/14/general-news-brock-badgers-succeed-on-the-field-and-in-the-classroom.aspx" xr:uid="{AF532A5B-EA64-4210-815A-EDDF0B94193D}"/>
    <hyperlink ref="A4" r:id="rId2" display="https://goravens.ca/news/2020/12/ravens-celebrate-academic-success-of-student-athletes/" xr:uid="{B29756EE-C3D2-4DA4-AC5E-40DBC8A68C2B}"/>
    <hyperlink ref="A5" r:id="rId3" display="http://gryphons.ca/news/2020/10/15/general-gryphons-celebrate-record-amount-of-academic-award-winners-from-2019-20-season.aspx" xr:uid="{DC3173E5-B340-4633-BDAA-166CCF798248}"/>
    <hyperlink ref="A7" r:id="rId4" display="https://luvoyageurs.com/general/2020-21/releases/20201119gglta4" xr:uid="{21C632C0-7EC9-42ED-80A7-ED6D99DA931E}"/>
    <hyperlink ref="A8" r:id="rId5" display="https://www.laurierathletics.com/createarticle.php?ID=10757" xr:uid="{B7A340BB-957E-4B84-9BC3-89BF9E1DA009}"/>
    <hyperlink ref="A10" r:id="rId6" display="https://nulakers.ca/news/2020/11/20/general-lakers-celebrate-101-academic-all-canadians-oua-academic-achievement-award-winners.aspx" xr:uid="{90971BC2-1D6F-4704-A90C-835568E66AA1}"/>
    <hyperlink ref="A11" r:id="rId7" display="https://goridgebacks.com/news/2020/12/21/general-ridgebacks-recognize-record-72-academic-award-winners.aspx" xr:uid="{9E8CA4BD-D96F-42B1-A8DA-748BBCD1F8FF}"/>
    <hyperlink ref="A12" r:id="rId8" display="https://teams.geegees.ca/general/2020-21/releases/20201203nnr66w" xr:uid="{3611990D-5F8D-4B3D-9EE8-73D862FC1837}"/>
    <hyperlink ref="A14" r:id="rId9" display="https://gopaladinsgo.ca/news/2020/12/22/general-paladins-earn-2019-20-academic-accolades.aspx" xr:uid="{DEDB4500-F59D-44C5-B828-F71E2E92D290}"/>
    <hyperlink ref="A16" r:id="rId10" display="https://varsityblues.ca/news/2020/11/16/general-record-308-student-athletes-earn-academic-honours-in-2019-20.aspx" xr:uid="{CC2CDC6D-2F53-41FF-B8F7-2C08D33C57F5}"/>
    <hyperlink ref="A18" r:id="rId11" display="https://athletics.uwaterloo.ca/news/2020/12/14/2019_20_PresidentsHonourRoll.aspx" xr:uid="{F9E2C477-80FC-4494-B81E-0F693198ABFE}"/>
    <hyperlink ref="A19" r:id="rId12" display="https://westernmustangs.ca/news/2020/12/18/477-mustangs-recognized-as-2019-20-scholar-athletes.aspx" xr:uid="{7942F5B3-8CD4-42C8-8FDB-6F137E3E01EC}"/>
    <hyperlink ref="A20" r:id="rId13" display="https://golancers.ca/news/2020/12/4/cross-country-lancers-honour-academic-all-canadians.aspx" xr:uid="{7B670FD9-F78F-45B8-A550-39723F9EF931}"/>
    <hyperlink ref="A21" r:id="rId14" display="http://yorkulions.ca/news/2020/12/9/varsity-athletics-top-student-athletes-honoured-for-academic-achievement.aspx" xr:uid="{FF3C5531-F249-41F7-9B78-E16947FC5B0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8EFE8-D308-4912-B500-D186356DC8AF}">
  <dimension ref="A1:D10"/>
  <sheetViews>
    <sheetView workbookViewId="0">
      <selection activeCell="B15" sqref="B15"/>
    </sheetView>
  </sheetViews>
  <sheetFormatPr defaultRowHeight="14.4" x14ac:dyDescent="0.3"/>
  <cols>
    <col min="1" max="1" width="20.33203125" customWidth="1"/>
    <col min="2" max="2" width="12.21875" customWidth="1"/>
    <col min="3" max="3" width="21.109375" customWidth="1"/>
    <col min="4" max="4" width="17" customWidth="1"/>
  </cols>
  <sheetData>
    <row r="1" spans="1:4" x14ac:dyDescent="0.3">
      <c r="A1" s="19" t="s">
        <v>90</v>
      </c>
      <c r="B1" s="20" t="s">
        <v>91</v>
      </c>
      <c r="C1" s="20" t="s">
        <v>92</v>
      </c>
      <c r="D1" s="20" t="s">
        <v>93</v>
      </c>
    </row>
    <row r="2" spans="1:4" x14ac:dyDescent="0.3">
      <c r="A2" s="24" t="s">
        <v>129</v>
      </c>
      <c r="B2" s="22">
        <v>48</v>
      </c>
      <c r="C2" s="22">
        <v>170</v>
      </c>
      <c r="D2" s="23">
        <f>B2/C2*100</f>
        <v>28.235294117647058</v>
      </c>
    </row>
    <row r="3" spans="1:4" x14ac:dyDescent="0.3">
      <c r="A3" s="24" t="s">
        <v>130</v>
      </c>
      <c r="B3" s="22">
        <v>42</v>
      </c>
      <c r="C3" s="22">
        <v>296</v>
      </c>
      <c r="D3" s="23">
        <f t="shared" ref="D3:D10" si="0">B3/C3*100</f>
        <v>14.189189189189189</v>
      </c>
    </row>
    <row r="4" spans="1:4" x14ac:dyDescent="0.3">
      <c r="A4" s="24" t="s">
        <v>131</v>
      </c>
      <c r="B4" s="22">
        <v>167</v>
      </c>
      <c r="C4" s="22">
        <v>357</v>
      </c>
      <c r="D4" s="23">
        <f t="shared" si="0"/>
        <v>46.778711484593835</v>
      </c>
    </row>
    <row r="5" spans="1:4" x14ac:dyDescent="0.3">
      <c r="A5" s="24" t="s">
        <v>132</v>
      </c>
      <c r="B5" s="22">
        <v>149</v>
      </c>
      <c r="C5" s="22">
        <v>391</v>
      </c>
      <c r="D5" s="23">
        <f t="shared" si="0"/>
        <v>38.107416879795394</v>
      </c>
    </row>
    <row r="6" spans="1:4" x14ac:dyDescent="0.3">
      <c r="A6" s="24" t="s">
        <v>133</v>
      </c>
      <c r="B6" s="22">
        <v>108</v>
      </c>
      <c r="C6" s="22">
        <v>345</v>
      </c>
      <c r="D6" s="23">
        <f t="shared" si="0"/>
        <v>31.304347826086961</v>
      </c>
    </row>
    <row r="7" spans="1:4" x14ac:dyDescent="0.3">
      <c r="A7" s="21" t="s">
        <v>65</v>
      </c>
      <c r="B7" s="22">
        <v>39</v>
      </c>
      <c r="C7" s="22">
        <v>78</v>
      </c>
      <c r="D7" s="23">
        <f t="shared" si="0"/>
        <v>50</v>
      </c>
    </row>
    <row r="8" spans="1:4" x14ac:dyDescent="0.3">
      <c r="A8" s="24" t="s">
        <v>57</v>
      </c>
      <c r="B8" s="22">
        <v>46</v>
      </c>
      <c r="C8" s="22">
        <v>113</v>
      </c>
      <c r="D8" s="23">
        <f t="shared" si="0"/>
        <v>40.707964601769916</v>
      </c>
    </row>
    <row r="9" spans="1:4" x14ac:dyDescent="0.3">
      <c r="A9" s="44" t="s">
        <v>134</v>
      </c>
      <c r="B9" s="22">
        <v>101</v>
      </c>
      <c r="C9" s="22">
        <v>272</v>
      </c>
      <c r="D9" s="23">
        <f t="shared" si="0"/>
        <v>37.132352941176471</v>
      </c>
    </row>
    <row r="10" spans="1:4" x14ac:dyDescent="0.3">
      <c r="A10" s="37" t="s">
        <v>109</v>
      </c>
      <c r="B10" s="26">
        <f>SUM(B2:B9)</f>
        <v>700</v>
      </c>
      <c r="C10" s="26">
        <f>SUM(C2:C9)</f>
        <v>2022</v>
      </c>
      <c r="D10" s="27">
        <f t="shared" si="0"/>
        <v>34.619188921859546</v>
      </c>
    </row>
  </sheetData>
  <hyperlinks>
    <hyperlink ref="A7" r:id="rId1" display="https://citadins.uqam.ca/nouvelles/etoiles-academiques/" xr:uid="{F6E7D880-C4B9-46BB-B664-78477E806F7D}"/>
    <hyperlink ref="A9" r:id="rId2" display="https://www.usherbrooke.ca/vertetor/accueil/nouvelles/nouvelles-details/article/44234/" xr:uid="{4AC76FF0-76C2-44F4-A546-54BB388D32C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4D1DE-BCDD-4133-A535-4CCA0A892FC3}">
  <dimension ref="A1:D13"/>
  <sheetViews>
    <sheetView tabSelected="1" workbookViewId="0">
      <selection activeCell="B9" sqref="B9"/>
    </sheetView>
  </sheetViews>
  <sheetFormatPr defaultRowHeight="14.4" x14ac:dyDescent="0.3"/>
  <cols>
    <col min="1" max="1" width="18.6640625" customWidth="1"/>
    <col min="2" max="2" width="14.77734375" customWidth="1"/>
    <col min="3" max="3" width="22" customWidth="1"/>
    <col min="4" max="4" width="19.88671875" customWidth="1"/>
  </cols>
  <sheetData>
    <row r="1" spans="1:4" x14ac:dyDescent="0.3">
      <c r="A1" s="28" t="s">
        <v>90</v>
      </c>
      <c r="B1" s="29" t="s">
        <v>91</v>
      </c>
      <c r="C1" s="29" t="s">
        <v>92</v>
      </c>
      <c r="D1" s="29" t="s">
        <v>93</v>
      </c>
    </row>
    <row r="2" spans="1:4" x14ac:dyDescent="0.3">
      <c r="A2" s="30" t="s">
        <v>135</v>
      </c>
      <c r="B2" s="31">
        <v>117</v>
      </c>
      <c r="C2" s="31">
        <v>287</v>
      </c>
      <c r="D2" s="32">
        <f>B2/C2*100</f>
        <v>40.766550522648082</v>
      </c>
    </row>
    <row r="3" spans="1:4" x14ac:dyDescent="0.3">
      <c r="A3" s="33" t="s">
        <v>136</v>
      </c>
      <c r="B3" s="31">
        <v>38</v>
      </c>
      <c r="C3" s="31">
        <v>77</v>
      </c>
      <c r="D3" s="32">
        <f t="shared" ref="D3:D13" si="0">B3/C3*100</f>
        <v>49.350649350649348</v>
      </c>
    </row>
    <row r="4" spans="1:4" x14ac:dyDescent="0.3">
      <c r="A4" s="30" t="s">
        <v>137</v>
      </c>
      <c r="B4" s="31">
        <v>135</v>
      </c>
      <c r="C4" s="31">
        <v>277</v>
      </c>
      <c r="D4" s="32">
        <f t="shared" si="0"/>
        <v>48.736462093862812</v>
      </c>
    </row>
    <row r="5" spans="1:4" x14ac:dyDescent="0.3">
      <c r="A5" s="33" t="s">
        <v>138</v>
      </c>
      <c r="B5" s="31">
        <v>53</v>
      </c>
      <c r="C5" s="31">
        <v>146</v>
      </c>
      <c r="D5" s="32">
        <f t="shared" si="0"/>
        <v>36.301369863013697</v>
      </c>
    </row>
    <row r="6" spans="1:4" x14ac:dyDescent="0.3">
      <c r="A6" s="30" t="s">
        <v>139</v>
      </c>
      <c r="B6" s="31">
        <v>66</v>
      </c>
      <c r="C6" s="31">
        <v>164</v>
      </c>
      <c r="D6" s="32">
        <f t="shared" si="0"/>
        <v>40.243902439024396</v>
      </c>
    </row>
    <row r="7" spans="1:4" x14ac:dyDescent="0.3">
      <c r="A7" s="33" t="s">
        <v>140</v>
      </c>
      <c r="B7" s="31">
        <v>40</v>
      </c>
      <c r="C7" s="31">
        <v>163</v>
      </c>
      <c r="D7" s="32">
        <f t="shared" si="0"/>
        <v>24.539877300613497</v>
      </c>
    </row>
    <row r="8" spans="1:4" x14ac:dyDescent="0.3">
      <c r="A8" s="30" t="s">
        <v>36</v>
      </c>
      <c r="B8" s="31">
        <v>131</v>
      </c>
      <c r="C8" s="31">
        <v>265</v>
      </c>
      <c r="D8" s="32">
        <f t="shared" si="0"/>
        <v>49.433962264150942</v>
      </c>
    </row>
    <row r="9" spans="1:4" x14ac:dyDescent="0.3">
      <c r="A9" s="33" t="s">
        <v>45</v>
      </c>
      <c r="B9" s="31">
        <v>87</v>
      </c>
      <c r="C9" s="31">
        <v>200</v>
      </c>
      <c r="D9" s="32">
        <f t="shared" si="0"/>
        <v>43.5</v>
      </c>
    </row>
    <row r="10" spans="1:4" x14ac:dyDescent="0.3">
      <c r="A10" s="33" t="s">
        <v>141</v>
      </c>
      <c r="B10" s="31">
        <v>83</v>
      </c>
      <c r="C10" s="31">
        <v>285</v>
      </c>
      <c r="D10" s="32">
        <f t="shared" si="0"/>
        <v>29.122807017543863</v>
      </c>
    </row>
    <row r="11" spans="1:4" x14ac:dyDescent="0.3">
      <c r="A11" s="33" t="s">
        <v>42</v>
      </c>
      <c r="B11" s="31">
        <v>96</v>
      </c>
      <c r="C11" s="31">
        <v>321</v>
      </c>
      <c r="D11" s="32">
        <f t="shared" si="0"/>
        <v>29.906542056074763</v>
      </c>
    </row>
    <row r="12" spans="1:4" x14ac:dyDescent="0.3">
      <c r="A12" s="30" t="s">
        <v>142</v>
      </c>
      <c r="B12" s="31">
        <v>24</v>
      </c>
      <c r="C12" s="31">
        <v>41</v>
      </c>
      <c r="D12" s="32">
        <f t="shared" si="0"/>
        <v>58.536585365853654</v>
      </c>
    </row>
    <row r="13" spans="1:4" x14ac:dyDescent="0.3">
      <c r="A13" s="38" t="s">
        <v>25</v>
      </c>
      <c r="B13" s="35">
        <f>SUM(B2:B12)</f>
        <v>870</v>
      </c>
      <c r="C13" s="35">
        <f>SUM(C2:C12)</f>
        <v>2226</v>
      </c>
      <c r="D13" s="36">
        <f t="shared" si="0"/>
        <v>39.083557951482476</v>
      </c>
    </row>
  </sheetData>
  <hyperlinks>
    <hyperlink ref="A2" r:id="rId1" display="https://www.acadiaathletics.ca/general/2020-21/videos/20201201-5xteoy63" xr:uid="{A598CAED-104E-41BE-A400-791D9D89423E}"/>
    <hyperlink ref="A4" r:id="rId2" display="https://www.daltigers.ca/general/2020-21/releases/AAC_Announcement" xr:uid="{8EEB1473-B290-4EE3-AA0B-0C86A665C39F}"/>
    <hyperlink ref="A6" r:id="rId3" display="en/news/2020/11/467195776/moncton-athletics-record-number-of-student-athletes-honoured-for-u-sports-academic-achievements" xr:uid="{03580861-8F1F-4016-A469-2B74B3175DD9}"/>
    <hyperlink ref="A8" r:id="rId4" display="https://www.goredsgo.ca/general/2020-21/releases/201920academicallcdns" xr:uid="{1CCE1A46-5E6C-4A5D-92D6-52D946578677}"/>
    <hyperlink ref="A12" r:id="rId5" display="https://www.gotommies.ca/general/2019-20/releases/1920AllCanadians" xr:uid="{78B13907-21E0-46E0-ACB6-AB282CF71E9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All-Time</vt:lpstr>
      <vt:lpstr>2019-20</vt:lpstr>
      <vt:lpstr>CW</vt:lpstr>
      <vt:lpstr>OUA</vt:lpstr>
      <vt:lpstr>RSEQ</vt:lpstr>
      <vt:lpstr>AUS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Hudes</dc:creator>
  <cp:lastModifiedBy>Alan Hudes</cp:lastModifiedBy>
  <dcterms:created xsi:type="dcterms:W3CDTF">2020-10-06T15:59:54Z</dcterms:created>
  <dcterms:modified xsi:type="dcterms:W3CDTF">2021-01-11T23:25:14Z</dcterms:modified>
</cp:coreProperties>
</file>