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dc\FolderRedirection\tmartire\My Documents\CIS\Accounting\Expense rpt template\"/>
    </mc:Choice>
  </mc:AlternateContent>
  <bookViews>
    <workbookView xWindow="0" yWindow="0" windowWidth="20490" windowHeight="7770"/>
  </bookViews>
  <sheets>
    <sheet name="U SPORTS Expense Claim Form" sheetId="1" r:id="rId1"/>
    <sheet name="Completion Instructions" sheetId="7" r:id="rId2"/>
    <sheet name="Rates" sheetId="3" state="hidden" r:id="rId3"/>
    <sheet name="Expense Type" sheetId="4" state="hidden" r:id="rId4"/>
    <sheet name="Classes" sheetId="6" state="hidden" r:id="rId5"/>
  </sheets>
  <definedNames>
    <definedName name="Ad_Hoc_Committee_Meetings">Classes!$P$2:$P$4</definedName>
    <definedName name="Class">Classes!$A$2:$A$8</definedName>
    <definedName name="Coaches_Excellence">Classes!$U$2:$U$16</definedName>
    <definedName name="Comm_and_Mkting">Classes!$B$2:$B$10</definedName>
    <definedName name="Competitions">Classes!$C$2:$C$5</definedName>
    <definedName name="Corporate">Classes!$H$2:$H$3</definedName>
    <definedName name="ExpenseType">'Expense Type'!$A$1:$A$23</definedName>
    <definedName name="FISU">Classes!$I$2:$I$5</definedName>
    <definedName name="Football">Classes!$D$2:$D$6</definedName>
    <definedName name="Fund_Development">Classes!$N$2:$N$3</definedName>
    <definedName name="Governance">Classes!$O$2:$O$5</definedName>
    <definedName name="Leadership_Meetings">Classes!$Q$2:$Q$6</definedName>
    <definedName name="Location">Rates!$A$2:$A$15</definedName>
    <definedName name="Non_Rev_Gen">Classes!$F$2:$F$11</definedName>
    <definedName name="Operating_Committees">Classes!$T$2:$T$12</definedName>
    <definedName name="Other_Programs">Classes!$G$2:$G$8</definedName>
    <definedName name="_xlnm.Print_Area" localSheetId="1">'Completion Instructions'!$A$1:$R$31</definedName>
    <definedName name="_xlnm.Print_Area" localSheetId="0">'U SPORTS Expense Claim Form'!$A$1:$N$42</definedName>
    <definedName name="Rev_Gen">Classes!$E$2:$E$8</definedName>
    <definedName name="Sports_Development">Classes!$S$2:$S$3</definedName>
    <definedName name="Standing_Committee_Meetings">Classes!$R$2:$R$5</definedName>
    <definedName name="Summer_Univ.">Classes!$J$2:$J$36</definedName>
    <definedName name="Taxes">Rates!$A$2:$C$15</definedName>
    <definedName name="Winter_Univ.">Classes!$K$2:$K$17</definedName>
    <definedName name="World_Univ_Leagues">Classes!$M$2</definedName>
    <definedName name="WUC">Classes!$L$2:$L$41</definedName>
  </definedNames>
  <calcPr calcId="162913"/>
</workbook>
</file>

<file path=xl/calcChain.xml><?xml version="1.0" encoding="utf-8"?>
<calcChain xmlns="http://schemas.openxmlformats.org/spreadsheetml/2006/main">
  <c r="K41" i="1" l="1"/>
  <c r="K39" i="1"/>
  <c r="J41" i="1"/>
  <c r="J39" i="1"/>
  <c r="I39" i="1"/>
  <c r="U1" i="6"/>
  <c r="T1" i="6"/>
  <c r="M1" i="6"/>
  <c r="N1" i="6" l="1"/>
  <c r="P1" i="6"/>
  <c r="S1" i="6" l="1"/>
  <c r="R1" i="6"/>
  <c r="Q1" i="6"/>
  <c r="O1" i="6"/>
  <c r="L1" i="6"/>
  <c r="K1" i="6"/>
  <c r="J1" i="6"/>
  <c r="I1" i="6"/>
  <c r="H1" i="6"/>
  <c r="G1" i="6"/>
  <c r="F1" i="6"/>
  <c r="E1" i="6"/>
  <c r="D1" i="6"/>
  <c r="C1" i="6"/>
  <c r="B1" i="6"/>
  <c r="N10" i="1" l="1"/>
  <c r="N11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I40" i="1" l="1"/>
  <c r="B40" i="1"/>
  <c r="G39" i="1"/>
  <c r="G40" i="1" s="1"/>
  <c r="F39" i="1"/>
  <c r="E39" i="1"/>
  <c r="D39" i="1"/>
  <c r="L39" i="1"/>
  <c r="M39" i="1"/>
  <c r="C39" i="1"/>
  <c r="C40" i="1" s="1"/>
  <c r="A39" i="1"/>
  <c r="A40" i="1" s="1"/>
  <c r="N35" i="1"/>
  <c r="G35" i="1"/>
  <c r="E35" i="1"/>
  <c r="D35" i="1"/>
  <c r="C35" i="1"/>
  <c r="H39" i="1"/>
  <c r="H40" i="1" s="1"/>
  <c r="L35" i="1"/>
  <c r="L36" i="1" s="1"/>
  <c r="M35" i="1"/>
  <c r="K35" i="1"/>
  <c r="J35" i="1"/>
  <c r="I35" i="1"/>
  <c r="H35" i="1"/>
  <c r="F35" i="1"/>
  <c r="W17" i="1"/>
  <c r="I17" i="1" s="1"/>
  <c r="U17" i="1"/>
  <c r="H17" i="1" s="1"/>
  <c r="T16" i="1"/>
  <c r="S16" i="1"/>
  <c r="T9" i="1"/>
  <c r="S9" i="1"/>
  <c r="N9" i="1"/>
  <c r="U28" i="1"/>
  <c r="H28" i="1" s="1"/>
  <c r="U27" i="1"/>
  <c r="H27" i="1" s="1"/>
  <c r="U26" i="1"/>
  <c r="H26" i="1" s="1"/>
  <c r="U25" i="1"/>
  <c r="H25" i="1" s="1"/>
  <c r="W25" i="1"/>
  <c r="I25" i="1" s="1"/>
  <c r="U24" i="1"/>
  <c r="H24" i="1" s="1"/>
  <c r="W24" i="1"/>
  <c r="I24" i="1" s="1"/>
  <c r="U23" i="1"/>
  <c r="H23" i="1" s="1"/>
  <c r="W23" i="1"/>
  <c r="I23" i="1" s="1"/>
  <c r="U22" i="1"/>
  <c r="H22" i="1" s="1"/>
  <c r="W22" i="1"/>
  <c r="I22" i="1" s="1"/>
  <c r="U21" i="1"/>
  <c r="H21" i="1" s="1"/>
  <c r="W21" i="1"/>
  <c r="I21" i="1" s="1"/>
  <c r="U20" i="1"/>
  <c r="H20" i="1" s="1"/>
  <c r="W20" i="1"/>
  <c r="I20" i="1" s="1"/>
  <c r="U19" i="1"/>
  <c r="H19" i="1" s="1"/>
  <c r="W19" i="1"/>
  <c r="I19" i="1" s="1"/>
  <c r="U18" i="1"/>
  <c r="H18" i="1" s="1"/>
  <c r="W18" i="1"/>
  <c r="I18" i="1" s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K5" i="1"/>
  <c r="T11" i="1"/>
  <c r="S11" i="1"/>
  <c r="T10" i="1"/>
  <c r="S10" i="1"/>
  <c r="J21" i="1" l="1"/>
  <c r="J25" i="1"/>
  <c r="J18" i="1"/>
  <c r="U10" i="1"/>
  <c r="U11" i="1"/>
  <c r="J24" i="1"/>
  <c r="U9" i="1"/>
  <c r="V9" i="1" s="1"/>
  <c r="J19" i="1"/>
  <c r="J22" i="1"/>
  <c r="J23" i="1"/>
  <c r="H36" i="1" s="1"/>
  <c r="W27" i="1"/>
  <c r="W26" i="1"/>
  <c r="J20" i="1"/>
  <c r="J17" i="1"/>
  <c r="W28" i="1"/>
  <c r="U16" i="1"/>
  <c r="N12" i="1"/>
  <c r="D29" i="1" s="1"/>
  <c r="D30" i="1" s="1"/>
  <c r="I28" i="1" l="1"/>
  <c r="J28" i="1" s="1"/>
  <c r="F40" i="1" s="1"/>
  <c r="I27" i="1"/>
  <c r="J27" i="1" s="1"/>
  <c r="I26" i="1"/>
  <c r="J26" i="1" s="1"/>
  <c r="K36" i="1" s="1"/>
  <c r="N36" i="1"/>
  <c r="M36" i="1"/>
  <c r="J36" i="1"/>
  <c r="I36" i="1"/>
  <c r="B48" i="1"/>
  <c r="V11" i="1"/>
  <c r="W11" i="1"/>
  <c r="V10" i="1"/>
  <c r="W10" i="1"/>
  <c r="W9" i="1"/>
  <c r="H16" i="1"/>
  <c r="W16" i="1"/>
  <c r="I16" i="1" s="1"/>
  <c r="I29" i="1" l="1"/>
  <c r="I30" i="1" s="1"/>
  <c r="M40" i="1" s="1"/>
  <c r="H29" i="1"/>
  <c r="H30" i="1" s="1"/>
  <c r="L40" i="1" s="1"/>
  <c r="J16" i="1"/>
  <c r="K40" i="1" l="1"/>
  <c r="E40" i="1"/>
  <c r="G36" i="1"/>
  <c r="J40" i="1"/>
  <c r="F36" i="1"/>
  <c r="C36" i="1"/>
  <c r="B45" i="1"/>
  <c r="E36" i="1"/>
  <c r="J29" i="1"/>
  <c r="N29" i="1" s="1"/>
  <c r="N30" i="1" s="1"/>
  <c r="B47" i="1"/>
  <c r="D40" i="1"/>
  <c r="D36" i="1"/>
  <c r="B46" i="1"/>
  <c r="J30" i="1" l="1"/>
  <c r="A36" i="1"/>
  <c r="N40" i="1" s="1"/>
</calcChain>
</file>

<file path=xl/sharedStrings.xml><?xml version="1.0" encoding="utf-8"?>
<sst xmlns="http://schemas.openxmlformats.org/spreadsheetml/2006/main" count="304" uniqueCount="256">
  <si>
    <t>Name:</t>
  </si>
  <si>
    <t>Address:</t>
  </si>
  <si>
    <t>Date:</t>
  </si>
  <si>
    <t>Signature:</t>
  </si>
  <si>
    <t>Date</t>
  </si>
  <si>
    <t>Explanation</t>
  </si>
  <si>
    <t>KM</t>
  </si>
  <si>
    <t>Total</t>
  </si>
  <si>
    <t>Date of Expense</t>
  </si>
  <si>
    <t>Description of Expense</t>
  </si>
  <si>
    <t>Total Receipt Amount</t>
  </si>
  <si>
    <t>OFFICE USE ONLY</t>
  </si>
  <si>
    <t>Meals</t>
  </si>
  <si>
    <t>Total Claim</t>
  </si>
  <si>
    <t>Approved By:</t>
  </si>
  <si>
    <t>GST</t>
  </si>
  <si>
    <t>PST</t>
  </si>
  <si>
    <t>Ontario</t>
  </si>
  <si>
    <t>Quebec</t>
  </si>
  <si>
    <t>British Columbia</t>
  </si>
  <si>
    <t>Nova Scotia</t>
  </si>
  <si>
    <t>Alberta</t>
  </si>
  <si>
    <t>New Brunswick</t>
  </si>
  <si>
    <t>Manitoba</t>
  </si>
  <si>
    <t>Saskatchewan</t>
  </si>
  <si>
    <t>PEI</t>
  </si>
  <si>
    <t>Newfoundland</t>
  </si>
  <si>
    <t>NW Territories</t>
  </si>
  <si>
    <t>Nunavut</t>
  </si>
  <si>
    <t>Yukon</t>
  </si>
  <si>
    <t>Other</t>
  </si>
  <si>
    <t>Yes</t>
  </si>
  <si>
    <t>No</t>
  </si>
  <si>
    <t>Taxi</t>
  </si>
  <si>
    <t>Parking</t>
  </si>
  <si>
    <t>Car Rental</t>
  </si>
  <si>
    <t>Per Diem</t>
  </si>
  <si>
    <t>Fuel</t>
  </si>
  <si>
    <t>Other Non-Taxable</t>
  </si>
  <si>
    <t>Expense Type</t>
  </si>
  <si>
    <t>Net Expense Amount</t>
  </si>
  <si>
    <t>Mileage Reimbursement (from above)</t>
  </si>
  <si>
    <t>$0.45/KM</t>
  </si>
  <si>
    <t>Invoice #</t>
  </si>
  <si>
    <t>Flights</t>
  </si>
  <si>
    <t>Accommodation</t>
  </si>
  <si>
    <t>Office Supplies</t>
  </si>
  <si>
    <t>Printing</t>
  </si>
  <si>
    <t>Cell Phone</t>
  </si>
  <si>
    <t>Courier</t>
  </si>
  <si>
    <t>Software</t>
  </si>
  <si>
    <t>Dues &amp; Subscriptions</t>
  </si>
  <si>
    <t>Province</t>
  </si>
  <si>
    <t>Referee Fees</t>
  </si>
  <si>
    <t>Warehousing</t>
  </si>
  <si>
    <t>Internet</t>
  </si>
  <si>
    <t>Prof. Development</t>
  </si>
  <si>
    <t>Honorarium</t>
  </si>
  <si>
    <t>Other Taxable</t>
  </si>
  <si>
    <t xml:space="preserve">Ground Transportation </t>
  </si>
  <si>
    <t>Trophies &amp; Medals</t>
  </si>
  <si>
    <t>Rentals Misc.</t>
  </si>
  <si>
    <t>Province (Originating)</t>
  </si>
  <si>
    <t>AGM</t>
  </si>
  <si>
    <t>Tip Amount</t>
  </si>
  <si>
    <t>Travel From/To</t>
  </si>
  <si>
    <t>Class</t>
  </si>
  <si>
    <t>Event:</t>
  </si>
  <si>
    <t>FISU</t>
  </si>
  <si>
    <t>National Office</t>
  </si>
  <si>
    <t>Golf</t>
  </si>
  <si>
    <t>Curling</t>
  </si>
  <si>
    <t>Futsal</t>
  </si>
  <si>
    <t>Rowing</t>
  </si>
  <si>
    <t>Subclass 1</t>
  </si>
  <si>
    <t>Subclass 2</t>
  </si>
  <si>
    <t>Receipt #</t>
  </si>
  <si>
    <t>Advertising</t>
  </si>
  <si>
    <t>Central</t>
  </si>
  <si>
    <t>Communication</t>
  </si>
  <si>
    <t>Licencing</t>
  </si>
  <si>
    <t>Merchandising</t>
  </si>
  <si>
    <t>Sponsorship</t>
  </si>
  <si>
    <t>Streaming</t>
  </si>
  <si>
    <t>Television</t>
  </si>
  <si>
    <t>Competitions</t>
  </si>
  <si>
    <t>Football</t>
  </si>
  <si>
    <t>East West Bowl</t>
  </si>
  <si>
    <t>Mitchell Bowl</t>
  </si>
  <si>
    <t>Uteck Bowl</t>
  </si>
  <si>
    <t>Vanier Cup</t>
  </si>
  <si>
    <t>Academic All Canadian Awards</t>
  </si>
  <si>
    <t>BLG Awards</t>
  </si>
  <si>
    <t>Football Awards Dinner</t>
  </si>
  <si>
    <t>Corporate</t>
  </si>
  <si>
    <t>Archery</t>
  </si>
  <si>
    <t>Athletics</t>
  </si>
  <si>
    <t>Badminton</t>
  </si>
  <si>
    <t>Baseball</t>
  </si>
  <si>
    <t>Beach Volleyball</t>
  </si>
  <si>
    <t>Diving</t>
  </si>
  <si>
    <t>Fencing</t>
  </si>
  <si>
    <t>Field Hockey</t>
  </si>
  <si>
    <t>Gymnastics - Artistic</t>
  </si>
  <si>
    <t>Gymnastics - Rhythmic</t>
  </si>
  <si>
    <t>Handball</t>
  </si>
  <si>
    <t>Judo</t>
  </si>
  <si>
    <t>Shooting Sport</t>
  </si>
  <si>
    <t>Swimming</t>
  </si>
  <si>
    <t>Table Tennis</t>
  </si>
  <si>
    <t>Taekwondo</t>
  </si>
  <si>
    <t>Alpine</t>
  </si>
  <si>
    <t>Biathlon</t>
  </si>
  <si>
    <t>Cross Country Skiing</t>
  </si>
  <si>
    <t>Figure Skating</t>
  </si>
  <si>
    <t>Freestyle Skiing</t>
  </si>
  <si>
    <t>Nordic Combined</t>
  </si>
  <si>
    <t>Ski Jumping</t>
  </si>
  <si>
    <t>Snowboard</t>
  </si>
  <si>
    <t>3x3 Basketball</t>
  </si>
  <si>
    <t>American Football</t>
  </si>
  <si>
    <t>Boxing</t>
  </si>
  <si>
    <t>Bridge</t>
  </si>
  <si>
    <t>Canoe Slalom &amp; Wildwater</t>
  </si>
  <si>
    <t>Canoe Sprint</t>
  </si>
  <si>
    <t>Chess</t>
  </si>
  <si>
    <t>Cross Country</t>
  </si>
  <si>
    <t>Cycling</t>
  </si>
  <si>
    <t>Equestrian</t>
  </si>
  <si>
    <t>Floorball</t>
  </si>
  <si>
    <t>Karate</t>
  </si>
  <si>
    <t>Match Racing</t>
  </si>
  <si>
    <t>Netball</t>
  </si>
  <si>
    <t>Orienteering</t>
  </si>
  <si>
    <t>Rugby 7s</t>
  </si>
  <si>
    <t>Sambo</t>
  </si>
  <si>
    <t>Governance</t>
  </si>
  <si>
    <t>Board Meetings</t>
  </si>
  <si>
    <t>Planning Meetings</t>
  </si>
  <si>
    <t>Regional Membership Meetings</t>
  </si>
  <si>
    <t>Member Dues</t>
  </si>
  <si>
    <t>Fund_Development</t>
  </si>
  <si>
    <t>Sports_Development</t>
  </si>
  <si>
    <t>Comm_and_Mkting</t>
  </si>
  <si>
    <t>Rev_Gen</t>
  </si>
  <si>
    <t>Non_Rev_Gen</t>
  </si>
  <si>
    <t>Other_Programs</t>
  </si>
  <si>
    <t>M Basketball</t>
  </si>
  <si>
    <t>M Ice Hockey</t>
  </si>
  <si>
    <t>M Volleyball</t>
  </si>
  <si>
    <t>M Soccer</t>
  </si>
  <si>
    <t>W Basketball</t>
  </si>
  <si>
    <t>W Ice Hockey</t>
  </si>
  <si>
    <t>W Volleyball</t>
  </si>
  <si>
    <t>W Field Hockey</t>
  </si>
  <si>
    <t>W Rugby</t>
  </si>
  <si>
    <t>W Soccer</t>
  </si>
  <si>
    <t>WUC</t>
  </si>
  <si>
    <t>M Rugby 7s</t>
  </si>
  <si>
    <t>W Rugby 7s</t>
  </si>
  <si>
    <t>Summer_Univ.</t>
  </si>
  <si>
    <t>Leadership_Meetings</t>
  </si>
  <si>
    <t>Standing_Committee_Meetings</t>
  </si>
  <si>
    <t>Operating_Committees</t>
  </si>
  <si>
    <t>Athletic Financial Aid</t>
  </si>
  <si>
    <t>Eligibility</t>
  </si>
  <si>
    <t>Equity</t>
  </si>
  <si>
    <t>International</t>
  </si>
  <si>
    <t>M &amp; W Swimming</t>
  </si>
  <si>
    <t>M Football</t>
  </si>
  <si>
    <t>M Hockey</t>
  </si>
  <si>
    <t>W Hockey</t>
  </si>
  <si>
    <t>L. Track Speed Skating</t>
  </si>
  <si>
    <t>S. Track Speed Skating</t>
  </si>
  <si>
    <t>Synch. Swimming</t>
  </si>
  <si>
    <t>Executive</t>
  </si>
  <si>
    <t>Finance</t>
  </si>
  <si>
    <t>Human Resource</t>
  </si>
  <si>
    <t>Winter_Univ.</t>
  </si>
  <si>
    <t>Savate</t>
  </si>
  <si>
    <t>Shooting  Sport</t>
  </si>
  <si>
    <t>Ski Orienteering</t>
  </si>
  <si>
    <t>Softball</t>
  </si>
  <si>
    <t xml:space="preserve">Speed Skating </t>
  </si>
  <si>
    <t>Sport Climbing</t>
  </si>
  <si>
    <t xml:space="preserve">Squash </t>
  </si>
  <si>
    <t xml:space="preserve">Triathlon </t>
  </si>
  <si>
    <t>Waterski</t>
  </si>
  <si>
    <t xml:space="preserve">Weightlifting </t>
  </si>
  <si>
    <t xml:space="preserve">Woodball </t>
  </si>
  <si>
    <t xml:space="preserve">Wrestling </t>
  </si>
  <si>
    <t>Tennis</t>
  </si>
  <si>
    <t>Volleyball - M</t>
  </si>
  <si>
    <t>Volleyball - W</t>
  </si>
  <si>
    <t>Water polo - M</t>
  </si>
  <si>
    <t>Water polo - W</t>
  </si>
  <si>
    <t>Weightlifting</t>
  </si>
  <si>
    <t>Wrestling</t>
  </si>
  <si>
    <t>Committee</t>
  </si>
  <si>
    <t>Football Task Force</t>
  </si>
  <si>
    <t>Women's Hockey Project</t>
  </si>
  <si>
    <t>Ad_Hoc_Committee_Meetings</t>
  </si>
  <si>
    <t>Donations</t>
  </si>
  <si>
    <t>Fundraisers</t>
  </si>
  <si>
    <t>For U SPORTS Use Only</t>
  </si>
  <si>
    <t>* ALL RECEIPTS MUST BE ATTACHED. *</t>
  </si>
  <si>
    <t xml:space="preserve">   PLEASE RETURN ALL COMPLETED FORMS TO TONY MARTIRE (TMARTIRE@USPORTS.CA) - INCOMPLETE FORMS WILL RESULT IN DELAYS</t>
  </si>
  <si>
    <t>Branding/Promotions</t>
  </si>
  <si>
    <t>W/M Cross Country</t>
  </si>
  <si>
    <t>W/M Curling</t>
  </si>
  <si>
    <t>W/M Swimming</t>
  </si>
  <si>
    <t>W/M Track and Field</t>
  </si>
  <si>
    <t>W/M Wrestling</t>
  </si>
  <si>
    <t>Governor General's Awards</t>
  </si>
  <si>
    <t>Men's All Star Game</t>
  </si>
  <si>
    <t>Sponsor Summit</t>
  </si>
  <si>
    <t>Portal</t>
  </si>
  <si>
    <t>Basketball 3 x 3</t>
  </si>
  <si>
    <t>Site Visit</t>
  </si>
  <si>
    <t>Wushu</t>
  </si>
  <si>
    <t>Orientation (Staff)</t>
  </si>
  <si>
    <t>Sport Meetings</t>
  </si>
  <si>
    <t>Coaches_Excellence</t>
  </si>
  <si>
    <t>World_Univ_Leagues</t>
  </si>
  <si>
    <t>M/W Cross Country</t>
  </si>
  <si>
    <t>M/W Track &amp; Field</t>
  </si>
  <si>
    <t>M/W Wrestling</t>
  </si>
  <si>
    <t>Commercial</t>
  </si>
  <si>
    <t>Inact-Mkt Driven Champ Events</t>
  </si>
  <si>
    <t>Inact-Other Champ Events</t>
  </si>
  <si>
    <t>Inact-Non-Sports Events</t>
  </si>
  <si>
    <t>Medical Committee</t>
  </si>
  <si>
    <t>Mgmt Advisory (MAC)</t>
  </si>
  <si>
    <t>Sport Committee</t>
  </si>
  <si>
    <t>V. 5.0</t>
  </si>
  <si>
    <t>Fill-in information at top Left side of Expense form as follows:</t>
  </si>
  <si>
    <t>First &amp; Last name</t>
  </si>
  <si>
    <t>Full address including postal code</t>
  </si>
  <si>
    <t>a.</t>
  </si>
  <si>
    <t>b.</t>
  </si>
  <si>
    <t>c.</t>
  </si>
  <si>
    <t>d.</t>
  </si>
  <si>
    <t>What event the expenses were related to - be specific and include dates for the event</t>
  </si>
  <si>
    <t>Sign the Expense claim form once completed</t>
  </si>
  <si>
    <t>Mileage is claimed at the top of the form and paid at .45 / KM.  Please include what province the mileage was driven in (cell D9)</t>
  </si>
  <si>
    <t xml:space="preserve">Include all other expenses in the middle of expense claim form.  Please ensure the dates used are from the receipts that are attached.  </t>
  </si>
  <si>
    <t>Also, don't forget to select the Province where the expense was incurred and select an expense type and any tip amounts that were paid.</t>
  </si>
  <si>
    <t>If you have not selected a Province or Expense Type, column J &amp; N will be highlighted in yellow and the form will have inaccurate amounts</t>
  </si>
  <si>
    <t>Work with your U SPORTS contact person so the proper Class is selected.</t>
  </si>
  <si>
    <t xml:space="preserve">Upon completion of above, scan all receipts into a pdf form along with the signed copy of the expense claim form and email them (along with </t>
  </si>
  <si>
    <t>Any missing receipts, incomplete information or errors could result in processing delays.</t>
  </si>
  <si>
    <r>
      <t xml:space="preserve">for Recoverable Taxes.  </t>
    </r>
    <r>
      <rPr>
        <b/>
        <i/>
        <sz val="11"/>
        <color theme="1"/>
        <rFont val="Calibri"/>
        <family val="2"/>
        <scheme val="minor"/>
      </rPr>
      <t>These forms will not be processed and will result in payment delays.</t>
    </r>
  </si>
  <si>
    <t>U SPORTS</t>
  </si>
  <si>
    <t>Completion Instructions for Expense Claim form</t>
  </si>
  <si>
    <t>Version 5.0</t>
  </si>
  <si>
    <t>original excel spreadsheet) to your U SPORTS contact person.  This is done to ensure all appropriate expenses are reviewed &amp; approved.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</si>
</sst>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&quot;$&quot;#,##0.00_);[Red]\(&quot;$&quot;#,##0.00\)"/>
    <numFmt numFmtId="164" formatCode="&quot;$&quot;#,##0.00;[Red]\-&quot;$&quot;#,##0.00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[$-1009]d\-mmm\-yy;@"/>
    <numFmt numFmtId="168" formatCode="0_ ;\-0\ "/>
    <numFmt numFmtId="169" formatCode="[$-409]mmmm\ d\,\ yyyy;@"/>
    <numFmt numFmtId="170" formatCode="[$-409]d\-mmm\-yy;@"/>
    <numFmt numFmtId="171" formatCode="&quot;$&quot;#,##0.00"/>
    <numFmt numFmtId="172" formatCode="0_);\(0\)"/>
    <numFmt numFmtId="173" formatCode="[$-1009]mmmm\ d\,\ yyyy;@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b/>
      <sz val="28"/>
      <name val="Nimrod"/>
      <family val="1"/>
    </font>
    <font>
      <b/>
      <sz val="36"/>
      <name val="Nimrod"/>
      <family val="1"/>
    </font>
    <font>
      <b/>
      <sz val="18"/>
      <name val="Nimrod"/>
      <family val="1"/>
    </font>
    <font>
      <sz val="18"/>
      <name val="Brush Script"/>
      <family val="4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0"/>
      <color rgb="FFC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6"/>
      <color theme="0"/>
      <name val="Arial"/>
      <family val="2"/>
    </font>
    <font>
      <sz val="11"/>
      <color theme="0"/>
      <name val="Calibri"/>
      <family val="2"/>
      <scheme val="minor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20"/>
      <color theme="0"/>
      <name val="Arial"/>
      <family val="2"/>
    </font>
    <font>
      <b/>
      <sz val="10"/>
      <name val="Arial"/>
      <family val="2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C00000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18"/>
      <color theme="0"/>
      <name val="Arial"/>
      <family val="2"/>
    </font>
    <font>
      <b/>
      <sz val="18"/>
      <color theme="0"/>
      <name val="Arial"/>
      <family val="2"/>
    </font>
    <font>
      <sz val="9"/>
      <color theme="0"/>
      <name val="Arial"/>
      <family val="2"/>
    </font>
    <font>
      <b/>
      <sz val="12"/>
      <color theme="0"/>
      <name val="Arial"/>
      <family val="2"/>
    </font>
    <font>
      <sz val="11"/>
      <color rgb="FF9C6500"/>
      <name val="Raleway"/>
      <family val="2"/>
    </font>
    <font>
      <b/>
      <sz val="11"/>
      <color rgb="FF9C6500"/>
      <name val="Raleway"/>
      <family val="2"/>
    </font>
    <font>
      <b/>
      <sz val="11"/>
      <color rgb="FF9C6500"/>
      <name val="Raleway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auto="1"/>
      </bottom>
      <diagonal/>
    </border>
    <border>
      <left style="medium">
        <color rgb="FF00B0F0"/>
      </left>
      <right style="medium">
        <color rgb="FF00B0F0"/>
      </right>
      <top style="medium">
        <color auto="1"/>
      </top>
      <bottom/>
      <diagonal/>
    </border>
    <border>
      <left style="medium">
        <color rgb="FF00B0F0"/>
      </left>
      <right style="medium">
        <color rgb="FF00B0F0"/>
      </right>
      <top/>
      <bottom/>
      <diagonal/>
    </border>
    <border>
      <left style="medium">
        <color rgb="FF00B0F0"/>
      </left>
      <right style="medium">
        <color rgb="FF00B0F0"/>
      </right>
      <top/>
      <bottom style="medium">
        <color rgb="FF00B0F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auto="1"/>
      </bottom>
      <diagonal/>
    </border>
    <border>
      <left style="medium">
        <color rgb="FF00B050"/>
      </left>
      <right style="medium">
        <color rgb="FF00B050"/>
      </right>
      <top style="medium">
        <color auto="1"/>
      </top>
      <bottom/>
      <diagonal/>
    </border>
    <border>
      <left style="medium">
        <color rgb="FF00B050"/>
      </left>
      <right style="medium">
        <color rgb="FF00B050"/>
      </right>
      <top/>
      <bottom/>
      <diagonal/>
    </border>
    <border>
      <left style="medium">
        <color rgb="FF00B050"/>
      </left>
      <right style="medium">
        <color rgb="FF00B050"/>
      </right>
      <top/>
      <bottom style="medium">
        <color rgb="FF00B05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00B050"/>
      </left>
      <right style="medium">
        <color rgb="FFFFC000"/>
      </right>
      <top style="medium">
        <color rgb="FFFFC000"/>
      </top>
      <bottom style="medium">
        <color auto="1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auto="1"/>
      </bottom>
      <diagonal/>
    </border>
    <border>
      <left style="medium">
        <color rgb="FFFFC000"/>
      </left>
      <right style="medium">
        <color rgb="FFFF0000"/>
      </right>
      <top style="medium">
        <color rgb="FFFFC000"/>
      </top>
      <bottom style="medium">
        <color auto="1"/>
      </bottom>
      <diagonal/>
    </border>
    <border>
      <left style="medium">
        <color rgb="FF00B050"/>
      </left>
      <right style="medium">
        <color rgb="FFFFC000"/>
      </right>
      <top style="medium">
        <color auto="1"/>
      </top>
      <bottom/>
      <diagonal/>
    </border>
    <border>
      <left style="medium">
        <color rgb="FFFFC000"/>
      </left>
      <right style="medium">
        <color rgb="FFFFC000"/>
      </right>
      <top style="medium">
        <color auto="1"/>
      </top>
      <bottom/>
      <diagonal/>
    </border>
    <border>
      <left style="medium">
        <color rgb="FFFFC000"/>
      </left>
      <right style="medium">
        <color rgb="FFFF0000"/>
      </right>
      <top style="medium">
        <color auto="1"/>
      </top>
      <bottom/>
      <diagonal/>
    </border>
    <border>
      <left style="medium">
        <color rgb="FF00B050"/>
      </left>
      <right style="medium">
        <color rgb="FFFFC000"/>
      </right>
      <top/>
      <bottom/>
      <diagonal/>
    </border>
    <border>
      <left style="medium">
        <color rgb="FFFFC000"/>
      </left>
      <right style="medium">
        <color rgb="FFFFC000"/>
      </right>
      <top/>
      <bottom/>
      <diagonal/>
    </border>
    <border>
      <left style="medium">
        <color rgb="FFFFC000"/>
      </left>
      <right style="medium">
        <color rgb="FFFF0000"/>
      </right>
      <top/>
      <bottom/>
      <diagonal/>
    </border>
    <border>
      <left style="medium">
        <color rgb="FF00B050"/>
      </left>
      <right style="medium">
        <color rgb="FFFFC000"/>
      </right>
      <top/>
      <bottom style="medium">
        <color rgb="FFFFC000"/>
      </bottom>
      <diagonal/>
    </border>
    <border>
      <left style="medium">
        <color rgb="FFFFC000"/>
      </left>
      <right style="medium">
        <color rgb="FFFFC000"/>
      </right>
      <top/>
      <bottom style="medium">
        <color rgb="FFFFC000"/>
      </bottom>
      <diagonal/>
    </border>
    <border>
      <left style="medium">
        <color rgb="FFFFC000"/>
      </left>
      <right style="medium">
        <color rgb="FFFF0000"/>
      </right>
      <top/>
      <bottom style="medium">
        <color rgb="FFFFC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C000"/>
      </right>
      <top style="medium">
        <color rgb="FFFFC000"/>
      </top>
      <bottom style="medium">
        <color auto="1"/>
      </bottom>
      <diagonal/>
    </border>
    <border>
      <left/>
      <right style="medium">
        <color rgb="FFFFC000"/>
      </right>
      <top style="medium">
        <color auto="1"/>
      </top>
      <bottom/>
      <diagonal/>
    </border>
    <border>
      <left/>
      <right style="medium">
        <color rgb="FFFFC000"/>
      </right>
      <top/>
      <bottom/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medium">
        <color rgb="FF00B050"/>
      </left>
      <right/>
      <top/>
      <bottom style="medium">
        <color auto="1"/>
      </bottom>
      <diagonal/>
    </border>
    <border>
      <left style="medium">
        <color rgb="FF00B050"/>
      </left>
      <right/>
      <top style="medium">
        <color auto="1"/>
      </top>
      <bottom/>
      <diagonal/>
    </border>
    <border>
      <left style="medium">
        <color rgb="FF00B050"/>
      </left>
      <right/>
      <top/>
      <bottom/>
      <diagonal/>
    </border>
    <border>
      <left style="medium">
        <color rgb="FF00B050"/>
      </left>
      <right style="medium">
        <color rgb="FF00B050"/>
      </right>
      <top/>
      <bottom style="medium">
        <color auto="1"/>
      </bottom>
      <diagonal/>
    </border>
  </borders>
  <cellStyleXfs count="151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3" borderId="0" applyNumberFormat="0" applyBorder="0" applyAlignment="0" applyProtection="0"/>
  </cellStyleXfs>
  <cellXfs count="304">
    <xf numFmtId="0" fontId="0" fillId="0" borderId="0" xfId="0"/>
    <xf numFmtId="0" fontId="0" fillId="0" borderId="41" xfId="0" applyBorder="1"/>
    <xf numFmtId="0" fontId="0" fillId="0" borderId="41" xfId="0" applyBorder="1" applyAlignment="1">
      <alignment horizontal="center"/>
    </xf>
    <xf numFmtId="0" fontId="0" fillId="0" borderId="42" xfId="0" applyBorder="1"/>
    <xf numFmtId="9" fontId="0" fillId="0" borderId="42" xfId="0" applyNumberFormat="1" applyBorder="1"/>
    <xf numFmtId="0" fontId="0" fillId="0" borderId="43" xfId="0" applyBorder="1"/>
    <xf numFmtId="9" fontId="0" fillId="0" borderId="43" xfId="0" applyNumberFormat="1" applyBorder="1"/>
    <xf numFmtId="10" fontId="0" fillId="0" borderId="43" xfId="0" applyNumberFormat="1" applyBorder="1"/>
    <xf numFmtId="0" fontId="0" fillId="0" borderId="44" xfId="0" applyBorder="1"/>
    <xf numFmtId="9" fontId="0" fillId="0" borderId="44" xfId="0" applyNumberFormat="1" applyBorder="1"/>
    <xf numFmtId="0" fontId="0" fillId="0" borderId="45" xfId="0" applyBorder="1"/>
    <xf numFmtId="9" fontId="0" fillId="0" borderId="45" xfId="0" applyNumberFormat="1" applyBorder="1"/>
    <xf numFmtId="0" fontId="0" fillId="0" borderId="46" xfId="0" applyFill="1" applyBorder="1"/>
    <xf numFmtId="9" fontId="0" fillId="0" borderId="46" xfId="0" applyNumberFormat="1" applyBorder="1"/>
    <xf numFmtId="0" fontId="15" fillId="0" borderId="0" xfId="0" applyFont="1"/>
    <xf numFmtId="170" fontId="16" fillId="0" borderId="19" xfId="0" quotePrefix="1" applyNumberFormat="1" applyFont="1" applyBorder="1" applyAlignment="1" applyProtection="1">
      <alignment horizontal="center" vertical="center"/>
      <protection locked="0"/>
    </xf>
    <xf numFmtId="3" fontId="16" fillId="0" borderId="20" xfId="0" applyNumberFormat="1" applyFont="1" applyBorder="1" applyAlignment="1" applyProtection="1">
      <alignment horizontal="center" vertical="center"/>
      <protection locked="0"/>
    </xf>
    <xf numFmtId="1" fontId="16" fillId="0" borderId="34" xfId="0" applyNumberFormat="1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  <xf numFmtId="8" fontId="16" fillId="0" borderId="34" xfId="2" applyNumberFormat="1" applyFont="1" applyBorder="1" applyAlignment="1" applyProtection="1">
      <alignment horizontal="right" vertical="center"/>
      <protection locked="0"/>
    </xf>
    <xf numFmtId="1" fontId="16" fillId="0" borderId="35" xfId="0" applyNumberFormat="1" applyFont="1" applyBorder="1" applyAlignment="1" applyProtection="1">
      <alignment horizontal="center" vertical="center"/>
      <protection locked="0"/>
    </xf>
    <xf numFmtId="0" fontId="16" fillId="0" borderId="35" xfId="0" applyFont="1" applyBorder="1" applyAlignment="1" applyProtection="1">
      <alignment horizontal="center" vertical="center"/>
      <protection locked="0"/>
    </xf>
    <xf numFmtId="8" fontId="16" fillId="0" borderId="35" xfId="1" applyNumberFormat="1" applyFont="1" applyBorder="1" applyAlignment="1" applyProtection="1">
      <alignment horizontal="right" vertical="center"/>
      <protection locked="0"/>
    </xf>
    <xf numFmtId="1" fontId="16" fillId="0" borderId="37" xfId="0" applyNumberFormat="1" applyFont="1" applyBorder="1" applyAlignment="1" applyProtection="1">
      <alignment horizontal="center" vertical="center"/>
      <protection locked="0"/>
    </xf>
    <xf numFmtId="8" fontId="16" fillId="2" borderId="0" xfId="1" applyNumberFormat="1" applyFont="1" applyFill="1" applyBorder="1" applyAlignment="1" applyProtection="1">
      <alignment vertical="center"/>
      <protection hidden="1"/>
    </xf>
    <xf numFmtId="166" fontId="21" fillId="2" borderId="11" xfId="1" applyFont="1" applyFill="1" applyBorder="1" applyAlignment="1" applyProtection="1">
      <alignment horizontal="right"/>
      <protection hidden="1"/>
    </xf>
    <xf numFmtId="165" fontId="24" fillId="2" borderId="11" xfId="2" applyFont="1" applyFill="1" applyBorder="1" applyProtection="1">
      <protection hidden="1"/>
    </xf>
    <xf numFmtId="165" fontId="25" fillId="2" borderId="37" xfId="2" applyFont="1" applyFill="1" applyBorder="1" applyProtection="1">
      <protection hidden="1"/>
    </xf>
    <xf numFmtId="166" fontId="16" fillId="2" borderId="37" xfId="1" applyFont="1" applyFill="1" applyBorder="1" applyAlignment="1" applyProtection="1">
      <alignment horizontal="right"/>
      <protection hidden="1"/>
    </xf>
    <xf numFmtId="166" fontId="16" fillId="2" borderId="0" xfId="1" applyFont="1" applyFill="1" applyBorder="1" applyProtection="1">
      <protection hidden="1"/>
    </xf>
    <xf numFmtId="166" fontId="16" fillId="2" borderId="38" xfId="1" applyFont="1" applyFill="1" applyBorder="1" applyProtection="1">
      <protection hidden="1"/>
    </xf>
    <xf numFmtId="8" fontId="23" fillId="2" borderId="9" xfId="0" applyNumberFormat="1" applyFont="1" applyFill="1" applyBorder="1" applyAlignment="1" applyProtection="1">
      <alignment horizontal="right" vertical="center"/>
      <protection hidden="1"/>
    </xf>
    <xf numFmtId="0" fontId="23" fillId="2" borderId="9" xfId="0" applyFont="1" applyFill="1" applyBorder="1" applyAlignment="1" applyProtection="1">
      <alignment horizontal="right" vertical="center"/>
      <protection hidden="1"/>
    </xf>
    <xf numFmtId="168" fontId="16" fillId="2" borderId="8" xfId="2" applyNumberFormat="1" applyFont="1" applyFill="1" applyBorder="1" applyAlignment="1" applyProtection="1">
      <alignment vertical="center"/>
      <protection hidden="1"/>
    </xf>
    <xf numFmtId="168" fontId="16" fillId="2" borderId="9" xfId="2" applyNumberFormat="1" applyFont="1" applyFill="1" applyBorder="1" applyAlignment="1" applyProtection="1">
      <alignment vertical="center"/>
      <protection hidden="1"/>
    </xf>
    <xf numFmtId="165" fontId="23" fillId="2" borderId="9" xfId="2" applyFont="1" applyFill="1" applyBorder="1" applyAlignment="1" applyProtection="1">
      <alignment horizontal="center" vertical="center"/>
      <protection hidden="1"/>
    </xf>
    <xf numFmtId="0" fontId="27" fillId="0" borderId="36" xfId="0" applyFont="1" applyBorder="1" applyAlignment="1" applyProtection="1">
      <alignment horizontal="center" vertical="center"/>
      <protection locked="0"/>
    </xf>
    <xf numFmtId="165" fontId="25" fillId="0" borderId="37" xfId="2" applyFont="1" applyBorder="1" applyAlignment="1" applyProtection="1">
      <alignment horizontal="center" vertical="center"/>
      <protection locked="0"/>
    </xf>
    <xf numFmtId="166" fontId="25" fillId="0" borderId="3" xfId="1" applyFont="1" applyBorder="1" applyAlignment="1" applyProtection="1">
      <alignment horizontal="center" vertical="center"/>
      <protection locked="0"/>
    </xf>
    <xf numFmtId="166" fontId="25" fillId="0" borderId="37" xfId="1" applyFont="1" applyBorder="1" applyAlignment="1" applyProtection="1">
      <alignment horizontal="center" vertical="center"/>
      <protection locked="0"/>
    </xf>
    <xf numFmtId="165" fontId="25" fillId="0" borderId="5" xfId="2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6" fillId="0" borderId="9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/>
    <xf numFmtId="0" fontId="0" fillId="0" borderId="54" xfId="0" applyBorder="1"/>
    <xf numFmtId="0" fontId="0" fillId="0" borderId="11" xfId="0" applyBorder="1"/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Protection="1">
      <protection hidden="1"/>
    </xf>
    <xf numFmtId="0" fontId="8" fillId="0" borderId="0" xfId="0" applyFont="1" applyFill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19" fillId="0" borderId="0" xfId="0" applyFont="1" applyAlignment="1" applyProtection="1">
      <alignment vertical="center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0" fontId="19" fillId="0" borderId="0" xfId="0" applyFont="1" applyProtection="1">
      <protection hidden="1"/>
    </xf>
    <xf numFmtId="9" fontId="18" fillId="0" borderId="0" xfId="149" applyFont="1" applyProtection="1">
      <protection hidden="1"/>
    </xf>
    <xf numFmtId="0" fontId="18" fillId="0" borderId="0" xfId="0" applyFont="1" applyProtection="1">
      <protection hidden="1"/>
    </xf>
    <xf numFmtId="171" fontId="18" fillId="0" borderId="0" xfId="0" applyNumberFormat="1" applyFont="1" applyProtection="1">
      <protection hidden="1"/>
    </xf>
    <xf numFmtId="0" fontId="19" fillId="0" borderId="0" xfId="0" applyFont="1" applyFill="1" applyProtection="1">
      <protection hidden="1"/>
    </xf>
    <xf numFmtId="0" fontId="20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21" fillId="0" borderId="0" xfId="0" applyFont="1" applyProtection="1">
      <protection hidden="1"/>
    </xf>
    <xf numFmtId="40" fontId="21" fillId="0" borderId="0" xfId="0" applyNumberFormat="1" applyFont="1" applyBorder="1" applyAlignment="1" applyProtection="1">
      <alignment horizontal="center" vertical="center" wrapText="1"/>
      <protection hidden="1"/>
    </xf>
    <xf numFmtId="0" fontId="23" fillId="0" borderId="1" xfId="0" applyFont="1" applyBorder="1" applyAlignment="1" applyProtection="1">
      <alignment horizontal="left" vertical="center"/>
      <protection hidden="1"/>
    </xf>
    <xf numFmtId="0" fontId="3" fillId="0" borderId="3" xfId="0" applyFont="1" applyBorder="1" applyProtection="1">
      <protection hidden="1"/>
    </xf>
    <xf numFmtId="0" fontId="4" fillId="0" borderId="3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32" fillId="0" borderId="0" xfId="0" applyFont="1" applyBorder="1" applyProtection="1">
      <protection hidden="1"/>
    </xf>
    <xf numFmtId="0" fontId="0" fillId="0" borderId="0" xfId="0" applyProtection="1"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30" fillId="0" borderId="0" xfId="0" applyFont="1" applyProtection="1"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14" fontId="3" fillId="0" borderId="0" xfId="0" applyNumberFormat="1" applyFont="1" applyBorder="1" applyAlignment="1" applyProtection="1">
      <alignment horizontal="center"/>
      <protection hidden="1"/>
    </xf>
    <xf numFmtId="14" fontId="3" fillId="0" borderId="7" xfId="0" applyNumberFormat="1" applyFont="1" applyBorder="1" applyAlignment="1" applyProtection="1">
      <alignment horizontal="center"/>
      <protection hidden="1"/>
    </xf>
    <xf numFmtId="0" fontId="18" fillId="0" borderId="0" xfId="0" applyFont="1" applyBorder="1" applyProtection="1"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 wrapText="1"/>
      <protection hidden="1"/>
    </xf>
    <xf numFmtId="0" fontId="23" fillId="0" borderId="15" xfId="0" applyFont="1" applyFill="1" applyBorder="1" applyAlignment="1" applyProtection="1">
      <alignment horizontal="center" vertical="center"/>
      <protection hidden="1"/>
    </xf>
    <xf numFmtId="0" fontId="23" fillId="0" borderId="16" xfId="0" applyFont="1" applyFill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19" fillId="0" borderId="0" xfId="0" applyFont="1" applyBorder="1" applyProtection="1">
      <protection hidden="1"/>
    </xf>
    <xf numFmtId="16" fontId="16" fillId="2" borderId="8" xfId="0" applyNumberFormat="1" applyFont="1" applyFill="1" applyBorder="1" applyAlignment="1" applyProtection="1">
      <alignment horizontal="center"/>
      <protection hidden="1"/>
    </xf>
    <xf numFmtId="165" fontId="16" fillId="2" borderId="9" xfId="2" applyFont="1" applyFill="1" applyBorder="1" applyAlignment="1" applyProtection="1">
      <alignment horizontal="center"/>
      <protection hidden="1"/>
    </xf>
    <xf numFmtId="0" fontId="16" fillId="2" borderId="9" xfId="0" applyFont="1" applyFill="1" applyBorder="1" applyAlignment="1" applyProtection="1">
      <protection hidden="1"/>
    </xf>
    <xf numFmtId="165" fontId="23" fillId="2" borderId="10" xfId="2" applyFont="1" applyFill="1" applyBorder="1" applyAlignment="1" applyProtection="1">
      <alignment horizontal="center" vertical="center"/>
      <protection hidden="1"/>
    </xf>
    <xf numFmtId="16" fontId="16" fillId="0" borderId="6" xfId="0" applyNumberFormat="1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165" fontId="16" fillId="0" borderId="0" xfId="2" applyFont="1" applyFill="1" applyBorder="1" applyAlignment="1" applyProtection="1">
      <alignment horizontal="center"/>
      <protection hidden="1"/>
    </xf>
    <xf numFmtId="165" fontId="16" fillId="0" borderId="0" xfId="2" applyFont="1" applyFill="1" applyBorder="1" applyProtection="1">
      <protection hidden="1"/>
    </xf>
    <xf numFmtId="165" fontId="16" fillId="0" borderId="8" xfId="2" applyFont="1" applyFill="1" applyBorder="1" applyProtection="1">
      <protection hidden="1"/>
    </xf>
    <xf numFmtId="165" fontId="16" fillId="0" borderId="9" xfId="2" applyFont="1" applyFill="1" applyBorder="1" applyProtection="1">
      <protection hidden="1"/>
    </xf>
    <xf numFmtId="165" fontId="16" fillId="0" borderId="10" xfId="2" applyFont="1" applyFill="1" applyBorder="1" applyProtection="1">
      <protection hidden="1"/>
    </xf>
    <xf numFmtId="165" fontId="16" fillId="0" borderId="7" xfId="2" applyFont="1" applyFill="1" applyBorder="1" applyProtection="1">
      <protection hidden="1"/>
    </xf>
    <xf numFmtId="165" fontId="32" fillId="0" borderId="0" xfId="2" applyFont="1" applyFill="1" applyBorder="1" applyProtection="1">
      <protection hidden="1"/>
    </xf>
    <xf numFmtId="0" fontId="0" fillId="0" borderId="47" xfId="0" applyBorder="1" applyProtection="1">
      <protection hidden="1"/>
    </xf>
    <xf numFmtId="0" fontId="23" fillId="0" borderId="3" xfId="0" applyFont="1" applyBorder="1" applyProtection="1">
      <protection hidden="1"/>
    </xf>
    <xf numFmtId="0" fontId="16" fillId="0" borderId="3" xfId="0" applyFont="1" applyBorder="1" applyProtection="1">
      <protection hidden="1"/>
    </xf>
    <xf numFmtId="165" fontId="16" fillId="0" borderId="3" xfId="0" applyNumberFormat="1" applyFont="1" applyBorder="1" applyProtection="1">
      <protection hidden="1"/>
    </xf>
    <xf numFmtId="0" fontId="16" fillId="0" borderId="3" xfId="0" applyFont="1" applyBorder="1" applyAlignment="1" applyProtection="1">
      <alignment horizontal="center"/>
      <protection hidden="1"/>
    </xf>
    <xf numFmtId="166" fontId="16" fillId="0" borderId="4" xfId="1" applyFont="1" applyBorder="1" applyProtection="1">
      <protection hidden="1"/>
    </xf>
    <xf numFmtId="0" fontId="23" fillId="0" borderId="0" xfId="0" applyFont="1" applyBorder="1" applyProtection="1">
      <protection hidden="1"/>
    </xf>
    <xf numFmtId="165" fontId="16" fillId="0" borderId="7" xfId="2" applyFont="1" applyBorder="1" applyProtection="1">
      <protection hidden="1"/>
    </xf>
    <xf numFmtId="0" fontId="23" fillId="0" borderId="6" xfId="0" applyFont="1" applyBorder="1" applyProtection="1">
      <protection hidden="1"/>
    </xf>
    <xf numFmtId="0" fontId="26" fillId="0" borderId="0" xfId="0" applyFont="1" applyBorder="1" applyProtection="1">
      <protection hidden="1"/>
    </xf>
    <xf numFmtId="0" fontId="28" fillId="0" borderId="0" xfId="0" applyFont="1" applyFill="1" applyBorder="1" applyProtection="1">
      <protection hidden="1"/>
    </xf>
    <xf numFmtId="165" fontId="23" fillId="0" borderId="0" xfId="0" applyNumberFormat="1" applyFont="1" applyFill="1" applyBorder="1" applyAlignment="1" applyProtection="1">
      <alignment horizontal="center" wrapText="1"/>
      <protection hidden="1"/>
    </xf>
    <xf numFmtId="165" fontId="23" fillId="0" borderId="0" xfId="0" applyNumberFormat="1" applyFont="1" applyBorder="1" applyAlignment="1" applyProtection="1">
      <alignment horizontal="center" wrapText="1"/>
      <protection hidden="1"/>
    </xf>
    <xf numFmtId="166" fontId="16" fillId="0" borderId="7" xfId="1" applyFont="1" applyBorder="1" applyProtection="1">
      <protection hidden="1"/>
    </xf>
    <xf numFmtId="0" fontId="11" fillId="0" borderId="12" xfId="0" applyFont="1" applyBorder="1" applyProtection="1">
      <protection hidden="1"/>
    </xf>
    <xf numFmtId="0" fontId="29" fillId="0" borderId="13" xfId="0" applyFont="1" applyBorder="1" applyProtection="1">
      <protection hidden="1"/>
    </xf>
    <xf numFmtId="0" fontId="11" fillId="0" borderId="13" xfId="0" applyFont="1" applyBorder="1" applyProtection="1">
      <protection hidden="1"/>
    </xf>
    <xf numFmtId="0" fontId="11" fillId="0" borderId="13" xfId="0" applyFont="1" applyBorder="1" applyAlignment="1" applyProtection="1">
      <alignment horizontal="center"/>
      <protection hidden="1"/>
    </xf>
    <xf numFmtId="166" fontId="11" fillId="0" borderId="14" xfId="1" applyFont="1" applyBorder="1" applyProtection="1">
      <protection hidden="1"/>
    </xf>
    <xf numFmtId="0" fontId="11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22" fillId="0" borderId="0" xfId="0" applyFont="1" applyProtection="1">
      <protection hidden="1"/>
    </xf>
    <xf numFmtId="0" fontId="35" fillId="0" borderId="0" xfId="0" applyFont="1" applyProtection="1">
      <protection hidden="1"/>
    </xf>
    <xf numFmtId="0" fontId="22" fillId="0" borderId="0" xfId="0" applyFont="1" applyAlignment="1" applyProtection="1">
      <alignment horizontal="center"/>
      <protection hidden="1"/>
    </xf>
    <xf numFmtId="8" fontId="16" fillId="0" borderId="5" xfId="2" applyNumberFormat="1" applyFont="1" applyBorder="1" applyAlignment="1" applyProtection="1">
      <alignment vertical="center"/>
      <protection locked="0"/>
    </xf>
    <xf numFmtId="8" fontId="16" fillId="0" borderId="37" xfId="2" applyNumberFormat="1" applyFont="1" applyBorder="1" applyAlignment="1" applyProtection="1">
      <alignment vertical="center"/>
      <protection locked="0"/>
    </xf>
    <xf numFmtId="8" fontId="16" fillId="0" borderId="40" xfId="2" applyNumberFormat="1" applyFont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hidden="1"/>
    </xf>
    <xf numFmtId="0" fontId="23" fillId="2" borderId="1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0" fillId="0" borderId="3" xfId="0" applyBorder="1" applyProtection="1">
      <protection hidden="1"/>
    </xf>
    <xf numFmtId="0" fontId="16" fillId="0" borderId="13" xfId="0" applyFont="1" applyBorder="1" applyAlignment="1" applyProtection="1">
      <alignment horizontal="center" vertical="center"/>
      <protection hidden="1"/>
    </xf>
    <xf numFmtId="0" fontId="16" fillId="0" borderId="12" xfId="0" applyFont="1" applyBorder="1" applyAlignment="1" applyProtection="1">
      <alignment horizontal="center" vertical="center"/>
      <protection hidden="1"/>
    </xf>
    <xf numFmtId="0" fontId="16" fillId="0" borderId="14" xfId="0" applyFont="1" applyBorder="1" applyAlignment="1" applyProtection="1">
      <alignment horizontal="center" vertical="center"/>
      <protection hidden="1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48" xfId="0" applyFont="1" applyFill="1" applyBorder="1" applyAlignment="1" applyProtection="1">
      <alignment horizontal="center" vertical="center" wrapText="1"/>
      <protection locked="0"/>
    </xf>
    <xf numFmtId="165" fontId="31" fillId="2" borderId="25" xfId="2" applyFont="1" applyFill="1" applyBorder="1" applyAlignment="1" applyProtection="1">
      <alignment horizontal="center" vertical="center" wrapText="1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79" xfId="0" applyFont="1" applyFill="1" applyBorder="1" applyAlignment="1" applyProtection="1">
      <alignment horizontal="center" vertical="center" wrapText="1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20" xfId="0" applyFont="1" applyFill="1" applyBorder="1" applyAlignment="1" applyProtection="1">
      <alignment horizontal="center" vertical="center" wrapText="1"/>
      <protection locked="0"/>
    </xf>
    <xf numFmtId="172" fontId="16" fillId="2" borderId="36" xfId="1" applyNumberFormat="1" applyFont="1" applyFill="1" applyBorder="1" applyAlignment="1" applyProtection="1">
      <alignment horizontal="center" vertical="center"/>
      <protection hidden="1"/>
    </xf>
    <xf numFmtId="166" fontId="16" fillId="2" borderId="79" xfId="1" applyFont="1" applyFill="1" applyBorder="1" applyAlignment="1" applyProtection="1">
      <alignment horizontal="center" vertical="center"/>
      <protection hidden="1"/>
    </xf>
    <xf numFmtId="1" fontId="16" fillId="2" borderId="24" xfId="2" applyNumberFormat="1" applyFont="1" applyFill="1" applyBorder="1" applyAlignment="1" applyProtection="1">
      <alignment horizontal="center" vertical="center"/>
      <protection hidden="1"/>
    </xf>
    <xf numFmtId="8" fontId="16" fillId="2" borderId="24" xfId="1" applyNumberFormat="1" applyFont="1" applyFill="1" applyBorder="1" applyAlignment="1" applyProtection="1">
      <alignment horizontal="center" vertical="center"/>
      <protection hidden="1"/>
    </xf>
    <xf numFmtId="8" fontId="16" fillId="2" borderId="24" xfId="2" applyNumberFormat="1" applyFont="1" applyFill="1" applyBorder="1" applyAlignment="1" applyProtection="1">
      <alignment vertical="center"/>
      <protection hidden="1"/>
    </xf>
    <xf numFmtId="8" fontId="23" fillId="2" borderId="10" xfId="2" applyNumberFormat="1" applyFont="1" applyFill="1" applyBorder="1" applyAlignment="1" applyProtection="1">
      <alignment vertical="center"/>
      <protection hidden="1"/>
    </xf>
    <xf numFmtId="166" fontId="16" fillId="2" borderId="24" xfId="2" applyNumberFormat="1" applyFont="1" applyFill="1" applyBorder="1" applyAlignment="1" applyProtection="1">
      <alignment vertical="center"/>
      <protection hidden="1"/>
    </xf>
    <xf numFmtId="165" fontId="16" fillId="2" borderId="1" xfId="0" applyNumberFormat="1" applyFont="1" applyFill="1" applyBorder="1" applyAlignment="1" applyProtection="1">
      <alignment horizontal="center" vertical="center" wrapText="1"/>
      <protection hidden="1"/>
    </xf>
    <xf numFmtId="165" fontId="16" fillId="2" borderId="1" xfId="0" applyNumberFormat="1" applyFont="1" applyFill="1" applyBorder="1" applyAlignment="1" applyProtection="1">
      <alignment horizontal="center" vertical="center"/>
      <protection hidden="1"/>
    </xf>
    <xf numFmtId="166" fontId="16" fillId="2" borderId="1" xfId="1" applyFont="1" applyFill="1" applyBorder="1" applyAlignment="1" applyProtection="1">
      <alignment horizontal="center" vertical="center" wrapText="1"/>
      <protection hidden="1"/>
    </xf>
    <xf numFmtId="40" fontId="16" fillId="2" borderId="1" xfId="0" applyNumberFormat="1" applyFont="1" applyFill="1" applyBorder="1" applyAlignment="1" applyProtection="1">
      <alignment horizontal="center" vertical="center"/>
      <protection hidden="1"/>
    </xf>
    <xf numFmtId="40" fontId="16" fillId="2" borderId="1" xfId="1" applyNumberFormat="1" applyFont="1" applyFill="1" applyBorder="1" applyAlignment="1" applyProtection="1">
      <alignment vertical="center"/>
      <protection hidden="1"/>
    </xf>
    <xf numFmtId="0" fontId="16" fillId="2" borderId="13" xfId="1" applyNumberFormat="1" applyFont="1" applyFill="1" applyBorder="1" applyAlignment="1" applyProtection="1">
      <alignment horizontal="center" vertical="center" wrapText="1"/>
      <protection hidden="1"/>
    </xf>
    <xf numFmtId="0" fontId="16" fillId="2" borderId="14" xfId="1" applyNumberFormat="1" applyFont="1" applyFill="1" applyBorder="1" applyAlignment="1" applyProtection="1">
      <alignment horizontal="center" vertical="center"/>
      <protection hidden="1"/>
    </xf>
    <xf numFmtId="8" fontId="16" fillId="2" borderId="12" xfId="0" applyNumberFormat="1" applyFont="1" applyFill="1" applyBorder="1" applyAlignment="1" applyProtection="1">
      <alignment horizontal="center" vertical="center" wrapText="1"/>
      <protection hidden="1"/>
    </xf>
    <xf numFmtId="8" fontId="16" fillId="2" borderId="13" xfId="0" applyNumberFormat="1" applyFont="1" applyFill="1" applyBorder="1" applyAlignment="1" applyProtection="1">
      <alignment horizontal="center" vertical="center" wrapText="1"/>
      <protection hidden="1"/>
    </xf>
    <xf numFmtId="8" fontId="16" fillId="2" borderId="14" xfId="1" applyNumberFormat="1" applyFont="1" applyFill="1" applyBorder="1" applyAlignment="1" applyProtection="1">
      <alignment vertical="center"/>
      <protection hidden="1"/>
    </xf>
    <xf numFmtId="166" fontId="16" fillId="2" borderId="1" xfId="1" applyFont="1" applyFill="1" applyBorder="1" applyAlignment="1" applyProtection="1">
      <alignment horizontal="center" vertical="center"/>
      <protection hidden="1"/>
    </xf>
    <xf numFmtId="8" fontId="16" fillId="2" borderId="1" xfId="1" applyNumberFormat="1" applyFont="1" applyFill="1" applyBorder="1" applyAlignment="1" applyProtection="1">
      <alignment vertical="center"/>
      <protection hidden="1"/>
    </xf>
    <xf numFmtId="8" fontId="16" fillId="2" borderId="5" xfId="2" applyNumberFormat="1" applyFont="1" applyFill="1" applyBorder="1" applyAlignment="1" applyProtection="1">
      <alignment vertical="center"/>
      <protection hidden="1"/>
    </xf>
    <xf numFmtId="8" fontId="16" fillId="2" borderId="5" xfId="2" applyNumberFormat="1" applyFont="1" applyFill="1" applyBorder="1" applyAlignment="1" applyProtection="1">
      <alignment vertical="center" wrapText="1"/>
      <protection hidden="1"/>
    </xf>
    <xf numFmtId="8" fontId="16" fillId="2" borderId="37" xfId="2" applyNumberFormat="1" applyFont="1" applyFill="1" applyBorder="1" applyAlignment="1" applyProtection="1">
      <alignment vertical="center"/>
      <protection hidden="1"/>
    </xf>
    <xf numFmtId="8" fontId="16" fillId="2" borderId="37" xfId="2" applyNumberFormat="1" applyFont="1" applyFill="1" applyBorder="1" applyAlignment="1" applyProtection="1">
      <alignment vertical="center" wrapText="1"/>
      <protection hidden="1"/>
    </xf>
    <xf numFmtId="8" fontId="16" fillId="2" borderId="40" xfId="2" applyNumberFormat="1" applyFont="1" applyFill="1" applyBorder="1" applyAlignment="1" applyProtection="1">
      <alignment vertical="center"/>
      <protection hidden="1"/>
    </xf>
    <xf numFmtId="0" fontId="23" fillId="4" borderId="0" xfId="0" applyFont="1" applyFill="1" applyBorder="1" applyProtection="1">
      <protection hidden="1"/>
    </xf>
    <xf numFmtId="0" fontId="23" fillId="4" borderId="0" xfId="0" applyFont="1" applyFill="1" applyBorder="1" applyAlignment="1" applyProtection="1">
      <alignment horizontal="left" vertical="center"/>
      <protection hidden="1"/>
    </xf>
    <xf numFmtId="0" fontId="23" fillId="4" borderId="0" xfId="0" applyFont="1" applyFill="1" applyBorder="1" applyAlignment="1" applyProtection="1">
      <alignment horizontal="center" vertical="center"/>
      <protection hidden="1"/>
    </xf>
    <xf numFmtId="0" fontId="0" fillId="4" borderId="0" xfId="0" applyFill="1" applyProtection="1">
      <protection hidden="1"/>
    </xf>
    <xf numFmtId="165" fontId="16" fillId="4" borderId="7" xfId="2" applyFont="1" applyFill="1" applyBorder="1" applyProtection="1">
      <protection hidden="1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/>
    <xf numFmtId="0" fontId="0" fillId="0" borderId="57" xfId="0" applyFill="1" applyBorder="1"/>
    <xf numFmtId="0" fontId="0" fillId="0" borderId="58" xfId="0" applyFill="1" applyBorder="1"/>
    <xf numFmtId="0" fontId="0" fillId="0" borderId="0" xfId="0" applyFill="1"/>
    <xf numFmtId="0" fontId="0" fillId="0" borderId="61" xfId="0" applyFill="1" applyBorder="1"/>
    <xf numFmtId="0" fontId="0" fillId="0" borderId="62" xfId="0" applyFill="1" applyBorder="1"/>
    <xf numFmtId="0" fontId="0" fillId="0" borderId="67" xfId="0" applyFill="1" applyBorder="1" applyAlignment="1">
      <alignment horizontal="center" vertical="center"/>
    </xf>
    <xf numFmtId="0" fontId="15" fillId="0" borderId="70" xfId="0" applyFont="1" applyFill="1" applyBorder="1"/>
    <xf numFmtId="0" fontId="0" fillId="0" borderId="73" xfId="0" applyFill="1" applyBorder="1"/>
    <xf numFmtId="0" fontId="0" fillId="0" borderId="76" xfId="0" applyFill="1" applyBorder="1"/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2" xfId="0" applyFill="1" applyBorder="1"/>
    <xf numFmtId="0" fontId="0" fillId="0" borderId="3" xfId="0" applyFill="1" applyBorder="1"/>
    <xf numFmtId="0" fontId="0" fillId="0" borderId="60" xfId="0" applyFill="1" applyBorder="1"/>
    <xf numFmtId="0" fontId="0" fillId="0" borderId="85" xfId="0" applyFill="1" applyBorder="1"/>
    <xf numFmtId="0" fontId="0" fillId="0" borderId="81" xfId="0" applyFill="1" applyBorder="1"/>
    <xf numFmtId="0" fontId="0" fillId="0" borderId="71" xfId="0" applyFill="1" applyBorder="1"/>
    <xf numFmtId="0" fontId="0" fillId="0" borderId="72" xfId="0" applyFill="1" applyBorder="1"/>
    <xf numFmtId="0" fontId="0" fillId="0" borderId="64" xfId="0" applyFill="1" applyBorder="1"/>
    <xf numFmtId="0" fontId="0" fillId="0" borderId="6" xfId="0" applyFill="1" applyBorder="1"/>
    <xf numFmtId="0" fontId="0" fillId="0" borderId="86" xfId="0" applyFill="1" applyBorder="1"/>
    <xf numFmtId="0" fontId="0" fillId="0" borderId="82" xfId="0" applyFill="1" applyBorder="1"/>
    <xf numFmtId="0" fontId="0" fillId="0" borderId="74" xfId="0" applyFill="1" applyBorder="1"/>
    <xf numFmtId="0" fontId="0" fillId="0" borderId="75" xfId="0" applyFill="1" applyBorder="1"/>
    <xf numFmtId="0" fontId="0" fillId="0" borderId="65" xfId="0" applyFill="1" applyBorder="1"/>
    <xf numFmtId="0" fontId="0" fillId="0" borderId="0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83" xfId="0" applyFill="1" applyBorder="1"/>
    <xf numFmtId="0" fontId="0" fillId="0" borderId="77" xfId="0" applyFill="1" applyBorder="1"/>
    <xf numFmtId="0" fontId="0" fillId="0" borderId="78" xfId="0" applyFill="1" applyBorder="1"/>
    <xf numFmtId="0" fontId="0" fillId="0" borderId="66" xfId="0" applyFill="1" applyBorder="1"/>
    <xf numFmtId="8" fontId="37" fillId="3" borderId="1" xfId="150" applyNumberFormat="1" applyFont="1" applyBorder="1" applyAlignment="1" applyProtection="1">
      <alignment vertical="center"/>
      <protection hidden="1"/>
    </xf>
    <xf numFmtId="0" fontId="16" fillId="0" borderId="6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23" fillId="0" borderId="6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16" fillId="0" borderId="2" xfId="0" applyFont="1" applyBorder="1" applyAlignment="1" applyProtection="1">
      <alignment horizontal="left" vertical="center"/>
      <protection locked="0"/>
    </xf>
    <xf numFmtId="0" fontId="16" fillId="0" borderId="3" xfId="0" applyFont="1" applyBorder="1" applyAlignment="1" applyProtection="1">
      <alignment horizontal="left" vertical="center"/>
      <protection locked="0"/>
    </xf>
    <xf numFmtId="0" fontId="38" fillId="4" borderId="1" xfId="150" applyFont="1" applyFill="1" applyBorder="1" applyAlignment="1" applyProtection="1">
      <alignment horizontal="center" vertical="center"/>
      <protection hidden="1"/>
    </xf>
    <xf numFmtId="0" fontId="41" fillId="0" borderId="0" xfId="0" applyFont="1"/>
    <xf numFmtId="164" fontId="23" fillId="2" borderId="5" xfId="2" applyNumberFormat="1" applyFont="1" applyFill="1" applyBorder="1" applyAlignment="1" applyProtection="1">
      <alignment horizontal="center" vertical="center" wrapText="1"/>
      <protection hidden="1"/>
    </xf>
    <xf numFmtId="164" fontId="23" fillId="2" borderId="11" xfId="2" applyNumberFormat="1" applyFont="1" applyFill="1" applyBorder="1" applyAlignment="1" applyProtection="1">
      <alignment horizontal="center" vertical="center" wrapText="1"/>
      <protection hidden="1"/>
    </xf>
    <xf numFmtId="16" fontId="23" fillId="0" borderId="5" xfId="0" applyNumberFormat="1" applyFont="1" applyBorder="1" applyAlignment="1" applyProtection="1">
      <alignment horizontal="center" vertical="center" wrapText="1"/>
      <protection hidden="1"/>
    </xf>
    <xf numFmtId="16" fontId="23" fillId="0" borderId="11" xfId="0" applyNumberFormat="1" applyFont="1" applyBorder="1" applyAlignment="1" applyProtection="1">
      <alignment horizontal="center" vertical="center" wrapText="1"/>
      <protection hidden="1"/>
    </xf>
    <xf numFmtId="0" fontId="23" fillId="0" borderId="5" xfId="0" applyFont="1" applyBorder="1" applyAlignment="1" applyProtection="1">
      <alignment horizontal="center" vertical="center" wrapText="1"/>
      <protection hidden="1"/>
    </xf>
    <xf numFmtId="0" fontId="23" fillId="0" borderId="11" xfId="0" applyFont="1" applyBorder="1" applyAlignment="1" applyProtection="1">
      <alignment horizontal="center" vertical="center" wrapText="1"/>
      <protection hidden="1"/>
    </xf>
    <xf numFmtId="165" fontId="23" fillId="0" borderId="2" xfId="2" applyFont="1" applyBorder="1" applyAlignment="1" applyProtection="1">
      <alignment horizontal="center" vertical="center" wrapText="1"/>
      <protection hidden="1"/>
    </xf>
    <xf numFmtId="165" fontId="23" fillId="0" borderId="12" xfId="2" applyFont="1" applyBorder="1" applyAlignment="1" applyProtection="1">
      <alignment horizontal="center" vertical="center" wrapText="1"/>
      <protection hidden="1"/>
    </xf>
    <xf numFmtId="0" fontId="23" fillId="2" borderId="5" xfId="0" applyFont="1" applyFill="1" applyBorder="1" applyAlignment="1" applyProtection="1">
      <alignment horizontal="center" vertical="center" wrapText="1"/>
      <protection hidden="1"/>
    </xf>
    <xf numFmtId="0" fontId="23" fillId="2" borderId="11" xfId="0" applyFont="1" applyFill="1" applyBorder="1" applyAlignment="1" applyProtection="1">
      <alignment horizontal="center" vertical="center" wrapText="1"/>
      <protection hidden="1"/>
    </xf>
    <xf numFmtId="165" fontId="23" fillId="2" borderId="4" xfId="2" applyFont="1" applyFill="1" applyBorder="1" applyAlignment="1" applyProtection="1">
      <alignment horizontal="center" vertical="center" wrapText="1"/>
      <protection hidden="1"/>
    </xf>
    <xf numFmtId="165" fontId="23" fillId="2" borderId="14" xfId="2" applyFont="1" applyFill="1" applyBorder="1" applyAlignment="1" applyProtection="1">
      <alignment horizontal="center" vertical="center" wrapText="1"/>
      <protection hidden="1"/>
    </xf>
    <xf numFmtId="165" fontId="23" fillId="2" borderId="5" xfId="2" applyFont="1" applyFill="1" applyBorder="1" applyAlignment="1" applyProtection="1">
      <alignment horizontal="center" vertical="center"/>
      <protection hidden="1"/>
    </xf>
    <xf numFmtId="165" fontId="23" fillId="2" borderId="11" xfId="2" applyFont="1" applyFill="1" applyBorder="1" applyAlignment="1" applyProtection="1">
      <alignment horizontal="center" vertical="center"/>
      <protection hidden="1"/>
    </xf>
    <xf numFmtId="165" fontId="23" fillId="0" borderId="5" xfId="2" applyFont="1" applyBorder="1" applyAlignment="1" applyProtection="1">
      <alignment horizontal="center" vertical="center" wrapText="1"/>
      <protection hidden="1"/>
    </xf>
    <xf numFmtId="165" fontId="23" fillId="0" borderId="11" xfId="2" applyFont="1" applyBorder="1" applyAlignment="1" applyProtection="1">
      <alignment horizontal="center" vertical="center" wrapText="1"/>
      <protection hidden="1"/>
    </xf>
    <xf numFmtId="165" fontId="23" fillId="2" borderId="5" xfId="2" applyFont="1" applyFill="1" applyBorder="1" applyAlignment="1" applyProtection="1">
      <alignment horizontal="center" vertical="center" wrapText="1"/>
      <protection hidden="1"/>
    </xf>
    <xf numFmtId="165" fontId="23" fillId="2" borderId="11" xfId="2" applyFont="1" applyFill="1" applyBorder="1" applyAlignment="1" applyProtection="1">
      <alignment horizontal="center" vertical="center" wrapText="1"/>
      <protection hidden="1"/>
    </xf>
    <xf numFmtId="0" fontId="23" fillId="0" borderId="2" xfId="0" applyFont="1" applyBorder="1" applyAlignment="1" applyProtection="1">
      <alignment horizontal="center"/>
      <protection hidden="1"/>
    </xf>
    <xf numFmtId="0" fontId="23" fillId="0" borderId="4" xfId="0" applyFont="1" applyBorder="1" applyAlignment="1" applyProtection="1">
      <alignment horizontal="center"/>
      <protection hidden="1"/>
    </xf>
    <xf numFmtId="0" fontId="16" fillId="0" borderId="20" xfId="0" applyFont="1" applyBorder="1" applyAlignment="1" applyProtection="1">
      <alignment horizontal="center" vertical="center"/>
      <protection locked="0"/>
    </xf>
    <xf numFmtId="1" fontId="16" fillId="0" borderId="41" xfId="1" applyNumberFormat="1" applyFont="1" applyFill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23" fillId="0" borderId="16" xfId="0" applyFont="1" applyFill="1" applyBorder="1" applyAlignment="1" applyProtection="1">
      <alignment horizontal="center" vertical="center"/>
      <protection hidden="1"/>
    </xf>
    <xf numFmtId="1" fontId="16" fillId="0" borderId="48" xfId="1" applyNumberFormat="1" applyFont="1" applyFill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hidden="1"/>
    </xf>
    <xf numFmtId="0" fontId="23" fillId="0" borderId="14" xfId="0" applyFont="1" applyBorder="1" applyAlignment="1" applyProtection="1">
      <alignment horizontal="center" vertical="center"/>
      <protection hidden="1"/>
    </xf>
    <xf numFmtId="0" fontId="23" fillId="2" borderId="8" xfId="0" applyFont="1" applyFill="1" applyBorder="1" applyAlignment="1" applyProtection="1">
      <alignment horizontal="center"/>
      <protection hidden="1"/>
    </xf>
    <xf numFmtId="0" fontId="23" fillId="2" borderId="9" xfId="0" applyFont="1" applyFill="1" applyBorder="1" applyAlignment="1" applyProtection="1">
      <alignment horizontal="center"/>
      <protection hidden="1"/>
    </xf>
    <xf numFmtId="0" fontId="23" fillId="2" borderId="10" xfId="0" applyFont="1" applyFill="1" applyBorder="1" applyAlignment="1" applyProtection="1">
      <alignment horizontal="center"/>
      <protection hidden="1"/>
    </xf>
    <xf numFmtId="0" fontId="16" fillId="0" borderId="8" xfId="0" applyFont="1" applyBorder="1" applyAlignment="1" applyProtection="1">
      <alignment horizontal="left" vertical="center"/>
      <protection locked="0"/>
    </xf>
    <xf numFmtId="0" fontId="16" fillId="0" borderId="9" xfId="0" applyFont="1" applyBorder="1" applyAlignment="1" applyProtection="1">
      <alignment horizontal="left" vertical="center"/>
      <protection locked="0"/>
    </xf>
    <xf numFmtId="0" fontId="16" fillId="0" borderId="10" xfId="0" applyFont="1" applyBorder="1" applyAlignment="1" applyProtection="1">
      <alignment horizontal="left" vertical="center"/>
      <protection locked="0"/>
    </xf>
    <xf numFmtId="0" fontId="16" fillId="0" borderId="8" xfId="0" applyFont="1" applyBorder="1" applyAlignment="1" applyProtection="1">
      <alignment horizontal="left" vertical="center" wrapText="1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 applyProtection="1">
      <alignment horizontal="left" vertical="center" wrapText="1"/>
      <protection locked="0"/>
    </xf>
    <xf numFmtId="165" fontId="16" fillId="2" borderId="8" xfId="0" applyNumberFormat="1" applyFont="1" applyFill="1" applyBorder="1" applyAlignment="1" applyProtection="1">
      <alignment horizontal="center" vertical="center" wrapText="1"/>
      <protection hidden="1"/>
    </xf>
    <xf numFmtId="165" fontId="16" fillId="2" borderId="10" xfId="0" applyNumberFormat="1" applyFont="1" applyFill="1" applyBorder="1" applyAlignment="1" applyProtection="1">
      <alignment horizontal="center" vertical="center" wrapText="1"/>
      <protection hidden="1"/>
    </xf>
    <xf numFmtId="40" fontId="16" fillId="2" borderId="8" xfId="0" applyNumberFormat="1" applyFont="1" applyFill="1" applyBorder="1" applyAlignment="1" applyProtection="1">
      <alignment horizontal="center" vertical="center"/>
      <protection hidden="1"/>
    </xf>
    <xf numFmtId="40" fontId="16" fillId="2" borderId="10" xfId="0" applyNumberFormat="1" applyFont="1" applyFill="1" applyBorder="1" applyAlignment="1" applyProtection="1">
      <alignment horizontal="center" vertical="center"/>
      <protection hidden="1"/>
    </xf>
    <xf numFmtId="0" fontId="16" fillId="2" borderId="8" xfId="1" applyNumberFormat="1" applyFont="1" applyFill="1" applyBorder="1" applyAlignment="1" applyProtection="1">
      <alignment horizontal="center" vertical="center" wrapText="1"/>
      <protection hidden="1"/>
    </xf>
    <xf numFmtId="0" fontId="16" fillId="2" borderId="9" xfId="1" applyNumberFormat="1" applyFont="1" applyFill="1" applyBorder="1" applyAlignment="1" applyProtection="1">
      <alignment horizontal="center" vertical="center" wrapText="1"/>
      <protection hidden="1"/>
    </xf>
    <xf numFmtId="169" fontId="16" fillId="0" borderId="8" xfId="0" applyNumberFormat="1" applyFont="1" applyBorder="1" applyAlignment="1" applyProtection="1">
      <alignment horizontal="left" vertical="center"/>
      <protection locked="0"/>
    </xf>
    <xf numFmtId="169" fontId="16" fillId="0" borderId="9" xfId="0" applyNumberFormat="1" applyFont="1" applyBorder="1" applyAlignment="1" applyProtection="1">
      <alignment horizontal="left" vertical="center"/>
      <protection locked="0"/>
    </xf>
    <xf numFmtId="169" fontId="16" fillId="0" borderId="10" xfId="0" applyNumberFormat="1" applyFont="1" applyBorder="1" applyAlignment="1" applyProtection="1">
      <alignment horizontal="left" vertical="center"/>
      <protection locked="0"/>
    </xf>
    <xf numFmtId="0" fontId="16" fillId="0" borderId="29" xfId="0" applyFont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1" fontId="16" fillId="0" borderId="20" xfId="1" applyNumberFormat="1" applyFont="1" applyFill="1" applyBorder="1" applyAlignment="1" applyProtection="1">
      <alignment horizontal="center" vertical="center"/>
      <protection locked="0"/>
    </xf>
    <xf numFmtId="0" fontId="16" fillId="2" borderId="9" xfId="0" applyFont="1" applyFill="1" applyBorder="1" applyAlignment="1" applyProtection="1">
      <alignment horizontal="center"/>
      <protection hidden="1"/>
    </xf>
    <xf numFmtId="165" fontId="16" fillId="2" borderId="9" xfId="2" applyFont="1" applyFill="1" applyBorder="1" applyAlignment="1" applyProtection="1">
      <alignment horizontal="center"/>
      <protection hidden="1"/>
    </xf>
    <xf numFmtId="0" fontId="23" fillId="2" borderId="39" xfId="0" applyFont="1" applyFill="1" applyBorder="1" applyAlignment="1" applyProtection="1">
      <alignment horizontal="center"/>
      <protection hidden="1"/>
    </xf>
    <xf numFmtId="0" fontId="23" fillId="2" borderId="27" xfId="0" applyFont="1" applyFill="1" applyBorder="1" applyAlignment="1" applyProtection="1">
      <alignment horizontal="center"/>
      <protection hidden="1"/>
    </xf>
    <xf numFmtId="167" fontId="16" fillId="2" borderId="50" xfId="0" quotePrefix="1" applyNumberFormat="1" applyFont="1" applyFill="1" applyBorder="1" applyAlignment="1" applyProtection="1">
      <alignment horizontal="center" vertical="center"/>
      <protection hidden="1"/>
    </xf>
    <xf numFmtId="167" fontId="16" fillId="2" borderId="32" xfId="0" quotePrefix="1" applyNumberFormat="1" applyFont="1" applyFill="1" applyBorder="1" applyAlignment="1" applyProtection="1">
      <alignment horizontal="center" vertical="center"/>
      <protection hidden="1"/>
    </xf>
    <xf numFmtId="167" fontId="16" fillId="2" borderId="49" xfId="0" quotePrefix="1" applyNumberFormat="1" applyFont="1" applyFill="1" applyBorder="1" applyAlignment="1" applyProtection="1">
      <alignment horizontal="center" vertical="center"/>
      <protection hidden="1"/>
    </xf>
    <xf numFmtId="0" fontId="23" fillId="2" borderId="8" xfId="0" applyFont="1" applyFill="1" applyBorder="1" applyAlignment="1" applyProtection="1">
      <alignment horizontal="center" vertical="center"/>
      <protection hidden="1"/>
    </xf>
    <xf numFmtId="0" fontId="23" fillId="2" borderId="9" xfId="0" applyFont="1" applyFill="1" applyBorder="1" applyAlignment="1" applyProtection="1">
      <alignment horizontal="center" vertical="center"/>
      <protection hidden="1"/>
    </xf>
    <xf numFmtId="0" fontId="23" fillId="0" borderId="5" xfId="0" applyFont="1" applyBorder="1" applyAlignment="1" applyProtection="1">
      <alignment horizontal="left" vertical="center"/>
      <protection hidden="1"/>
    </xf>
    <xf numFmtId="0" fontId="23" fillId="0" borderId="11" xfId="0" applyFont="1" applyBorder="1" applyAlignment="1" applyProtection="1">
      <alignment horizontal="left" vertical="center"/>
      <protection hidden="1"/>
    </xf>
    <xf numFmtId="173" fontId="16" fillId="0" borderId="36" xfId="0" applyNumberFormat="1" applyFont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 applyProtection="1">
      <alignment horizontal="center" vertical="center"/>
      <protection hidden="1"/>
    </xf>
    <xf numFmtId="0" fontId="23" fillId="0" borderId="9" xfId="0" applyFont="1" applyFill="1" applyBorder="1" applyAlignment="1" applyProtection="1">
      <alignment horizontal="center" vertical="center"/>
      <protection hidden="1"/>
    </xf>
    <xf numFmtId="0" fontId="23" fillId="0" borderId="18" xfId="0" applyFont="1" applyFill="1" applyBorder="1" applyAlignment="1" applyProtection="1">
      <alignment horizontal="center" vertical="center"/>
      <protection hidden="1"/>
    </xf>
    <xf numFmtId="165" fontId="16" fillId="0" borderId="21" xfId="2" applyFont="1" applyFill="1" applyBorder="1" applyAlignment="1" applyProtection="1">
      <alignment horizontal="center" vertical="center"/>
      <protection locked="0"/>
    </xf>
    <xf numFmtId="165" fontId="16" fillId="0" borderId="22" xfId="2" applyFont="1" applyFill="1" applyBorder="1" applyAlignment="1" applyProtection="1">
      <alignment horizontal="center" vertical="center"/>
      <protection locked="0"/>
    </xf>
    <xf numFmtId="165" fontId="16" fillId="0" borderId="23" xfId="2" applyFont="1" applyFill="1" applyBorder="1" applyAlignment="1" applyProtection="1">
      <alignment horizontal="center" vertical="center"/>
      <protection locked="0"/>
    </xf>
    <xf numFmtId="165" fontId="16" fillId="0" borderId="26" xfId="2" applyFont="1" applyFill="1" applyBorder="1" applyAlignment="1" applyProtection="1">
      <alignment horizontal="center" vertical="center"/>
      <protection locked="0"/>
    </xf>
    <xf numFmtId="165" fontId="16" fillId="0" borderId="28" xfId="2" applyFont="1" applyFill="1" applyBorder="1" applyAlignment="1" applyProtection="1">
      <alignment horizontal="center" vertical="center"/>
      <protection locked="0"/>
    </xf>
    <xf numFmtId="165" fontId="16" fillId="0" borderId="27" xfId="2" applyFont="1" applyFill="1" applyBorder="1" applyAlignment="1" applyProtection="1">
      <alignment horizontal="center" vertical="center"/>
      <protection locked="0"/>
    </xf>
    <xf numFmtId="165" fontId="16" fillId="0" borderId="31" xfId="2" applyFont="1" applyFill="1" applyBorder="1" applyAlignment="1" applyProtection="1">
      <alignment horizontal="center" vertical="center"/>
      <protection locked="0"/>
    </xf>
    <xf numFmtId="165" fontId="16" fillId="0" borderId="32" xfId="2" applyFont="1" applyFill="1" applyBorder="1" applyAlignment="1" applyProtection="1">
      <alignment horizontal="center" vertical="center"/>
      <protection locked="0"/>
    </xf>
    <xf numFmtId="165" fontId="16" fillId="0" borderId="33" xfId="2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</cellXfs>
  <cellStyles count="151">
    <cellStyle name="Comma" xfId="1" builtinId="3"/>
    <cellStyle name="Currency" xfId="2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Neutral" xfId="150" builtinId="28"/>
    <cellStyle name="Normal" xfId="0" builtinId="0"/>
    <cellStyle name="Percent" xfId="149" builtinId="5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5</xdr:row>
      <xdr:rowOff>0</xdr:rowOff>
    </xdr:from>
    <xdr:to>
      <xdr:col>15</xdr:col>
      <xdr:colOff>304800</xdr:colOff>
      <xdr:row>6</xdr:row>
      <xdr:rowOff>57150</xdr:rowOff>
    </xdr:to>
    <xdr:sp macro="" textlink="">
      <xdr:nvSpPr>
        <xdr:cNvPr id="1026" name="AutoShape 2" descr="Image result for u sports"/>
        <xdr:cNvSpPr>
          <a:spLocks noChangeAspect="1" noChangeArrowheads="1"/>
        </xdr:cNvSpPr>
      </xdr:nvSpPr>
      <xdr:spPr bwMode="auto">
        <a:xfrm>
          <a:off x="14897100" y="123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17332</xdr:colOff>
      <xdr:row>0</xdr:row>
      <xdr:rowOff>152400</xdr:rowOff>
    </xdr:from>
    <xdr:to>
      <xdr:col>13</xdr:col>
      <xdr:colOff>942618</xdr:colOff>
      <xdr:row>5</xdr:row>
      <xdr:rowOff>19050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47307" y="152400"/>
          <a:ext cx="1973036" cy="1104900"/>
        </a:xfrm>
        <a:prstGeom prst="rect">
          <a:avLst/>
        </a:prstGeom>
      </xdr:spPr>
    </xdr:pic>
    <xdr:clientData/>
  </xdr:twoCellAnchor>
  <xdr:twoCellAnchor>
    <xdr:from>
      <xdr:col>4</xdr:col>
      <xdr:colOff>47625</xdr:colOff>
      <xdr:row>0</xdr:row>
      <xdr:rowOff>28575</xdr:rowOff>
    </xdr:from>
    <xdr:to>
      <xdr:col>12</xdr:col>
      <xdr:colOff>9525</xdr:colOff>
      <xdr:row>2</xdr:row>
      <xdr:rowOff>190500</xdr:rowOff>
    </xdr:to>
    <xdr:sp macro="" textlink="">
      <xdr:nvSpPr>
        <xdr:cNvPr id="5" name="TextBox 4"/>
        <xdr:cNvSpPr txBox="1"/>
      </xdr:nvSpPr>
      <xdr:spPr>
        <a:xfrm>
          <a:off x="4057650" y="28575"/>
          <a:ext cx="7181850" cy="657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4000" b="1"/>
            <a:t>EXPENSE CLAIM FORM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3</xdr:row>
      <xdr:rowOff>180975</xdr:rowOff>
    </xdr:to>
    <xdr:pic>
      <xdr:nvPicPr>
        <xdr:cNvPr id="2" name="Picture 1" descr="USportsLogo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9600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AI72"/>
  <sheetViews>
    <sheetView showZeros="0" tabSelected="1" zoomScaleNormal="100" zoomScalePageLayoutView="50" workbookViewId="0">
      <selection activeCell="J9" sqref="J9"/>
    </sheetView>
  </sheetViews>
  <sheetFormatPr defaultColWidth="8.85546875" defaultRowHeight="15"/>
  <cols>
    <col min="1" max="1" width="11" style="71" customWidth="1"/>
    <col min="2" max="2" width="10" style="71" customWidth="1"/>
    <col min="3" max="3" width="25.7109375" style="71" customWidth="1"/>
    <col min="4" max="4" width="13.42578125" style="71" customWidth="1"/>
    <col min="5" max="5" width="15.5703125" style="71" customWidth="1"/>
    <col min="6" max="6" width="16.85546875" style="71" customWidth="1"/>
    <col min="7" max="7" width="12" style="71" customWidth="1"/>
    <col min="8" max="8" width="11.140625" style="71" customWidth="1"/>
    <col min="9" max="9" width="10.28515625" style="71" customWidth="1"/>
    <col min="10" max="10" width="11" style="71" customWidth="1"/>
    <col min="11" max="12" width="15.7109375" style="71" customWidth="1"/>
    <col min="13" max="13" width="15.7109375" style="124" customWidth="1"/>
    <col min="14" max="14" width="14.42578125" style="124" customWidth="1"/>
    <col min="15" max="15" width="24.85546875" style="58" bestFit="1" customWidth="1"/>
    <col min="16" max="16" width="11.42578125" style="58" bestFit="1" customWidth="1"/>
    <col min="17" max="35" width="8.85546875" style="58"/>
    <col min="36" max="255" width="8.85546875" style="71"/>
    <col min="256" max="256" width="17" style="71" customWidth="1"/>
    <col min="257" max="257" width="13.42578125" style="71" customWidth="1"/>
    <col min="258" max="258" width="47.42578125" style="71" customWidth="1"/>
    <col min="259" max="262" width="21" style="71" customWidth="1"/>
    <col min="263" max="268" width="19.42578125" style="71" customWidth="1"/>
    <col min="269" max="269" width="39.7109375" style="71" customWidth="1"/>
    <col min="270" max="270" width="27.28515625" style="71" customWidth="1"/>
    <col min="271" max="271" width="24.85546875" style="71" bestFit="1" customWidth="1"/>
    <col min="272" max="272" width="11.42578125" style="71" bestFit="1" customWidth="1"/>
    <col min="273" max="511" width="8.85546875" style="71"/>
    <col min="512" max="512" width="17" style="71" customWidth="1"/>
    <col min="513" max="513" width="13.42578125" style="71" customWidth="1"/>
    <col min="514" max="514" width="47.42578125" style="71" customWidth="1"/>
    <col min="515" max="518" width="21" style="71" customWidth="1"/>
    <col min="519" max="524" width="19.42578125" style="71" customWidth="1"/>
    <col min="525" max="525" width="39.7109375" style="71" customWidth="1"/>
    <col min="526" max="526" width="27.28515625" style="71" customWidth="1"/>
    <col min="527" max="527" width="24.85546875" style="71" bestFit="1" customWidth="1"/>
    <col min="528" max="528" width="11.42578125" style="71" bestFit="1" customWidth="1"/>
    <col min="529" max="767" width="8.85546875" style="71"/>
    <col min="768" max="768" width="17" style="71" customWidth="1"/>
    <col min="769" max="769" width="13.42578125" style="71" customWidth="1"/>
    <col min="770" max="770" width="47.42578125" style="71" customWidth="1"/>
    <col min="771" max="774" width="21" style="71" customWidth="1"/>
    <col min="775" max="780" width="19.42578125" style="71" customWidth="1"/>
    <col min="781" max="781" width="39.7109375" style="71" customWidth="1"/>
    <col min="782" max="782" width="27.28515625" style="71" customWidth="1"/>
    <col min="783" max="783" width="24.85546875" style="71" bestFit="1" customWidth="1"/>
    <col min="784" max="784" width="11.42578125" style="71" bestFit="1" customWidth="1"/>
    <col min="785" max="1023" width="8.85546875" style="71"/>
    <col min="1024" max="1024" width="17" style="71" customWidth="1"/>
    <col min="1025" max="1025" width="13.42578125" style="71" customWidth="1"/>
    <col min="1026" max="1026" width="47.42578125" style="71" customWidth="1"/>
    <col min="1027" max="1030" width="21" style="71" customWidth="1"/>
    <col min="1031" max="1036" width="19.42578125" style="71" customWidth="1"/>
    <col min="1037" max="1037" width="39.7109375" style="71" customWidth="1"/>
    <col min="1038" max="1038" width="27.28515625" style="71" customWidth="1"/>
    <col min="1039" max="1039" width="24.85546875" style="71" bestFit="1" customWidth="1"/>
    <col min="1040" max="1040" width="11.42578125" style="71" bestFit="1" customWidth="1"/>
    <col min="1041" max="1279" width="8.85546875" style="71"/>
    <col min="1280" max="1280" width="17" style="71" customWidth="1"/>
    <col min="1281" max="1281" width="13.42578125" style="71" customWidth="1"/>
    <col min="1282" max="1282" width="47.42578125" style="71" customWidth="1"/>
    <col min="1283" max="1286" width="21" style="71" customWidth="1"/>
    <col min="1287" max="1292" width="19.42578125" style="71" customWidth="1"/>
    <col min="1293" max="1293" width="39.7109375" style="71" customWidth="1"/>
    <col min="1294" max="1294" width="27.28515625" style="71" customWidth="1"/>
    <col min="1295" max="1295" width="24.85546875" style="71" bestFit="1" customWidth="1"/>
    <col min="1296" max="1296" width="11.42578125" style="71" bestFit="1" customWidth="1"/>
    <col min="1297" max="1535" width="8.85546875" style="71"/>
    <col min="1536" max="1536" width="17" style="71" customWidth="1"/>
    <col min="1537" max="1537" width="13.42578125" style="71" customWidth="1"/>
    <col min="1538" max="1538" width="47.42578125" style="71" customWidth="1"/>
    <col min="1539" max="1542" width="21" style="71" customWidth="1"/>
    <col min="1543" max="1548" width="19.42578125" style="71" customWidth="1"/>
    <col min="1549" max="1549" width="39.7109375" style="71" customWidth="1"/>
    <col min="1550" max="1550" width="27.28515625" style="71" customWidth="1"/>
    <col min="1551" max="1551" width="24.85546875" style="71" bestFit="1" customWidth="1"/>
    <col min="1552" max="1552" width="11.42578125" style="71" bestFit="1" customWidth="1"/>
    <col min="1553" max="1791" width="8.85546875" style="71"/>
    <col min="1792" max="1792" width="17" style="71" customWidth="1"/>
    <col min="1793" max="1793" width="13.42578125" style="71" customWidth="1"/>
    <col min="1794" max="1794" width="47.42578125" style="71" customWidth="1"/>
    <col min="1795" max="1798" width="21" style="71" customWidth="1"/>
    <col min="1799" max="1804" width="19.42578125" style="71" customWidth="1"/>
    <col min="1805" max="1805" width="39.7109375" style="71" customWidth="1"/>
    <col min="1806" max="1806" width="27.28515625" style="71" customWidth="1"/>
    <col min="1807" max="1807" width="24.85546875" style="71" bestFit="1" customWidth="1"/>
    <col min="1808" max="1808" width="11.42578125" style="71" bestFit="1" customWidth="1"/>
    <col min="1809" max="2047" width="8.85546875" style="71"/>
    <col min="2048" max="2048" width="17" style="71" customWidth="1"/>
    <col min="2049" max="2049" width="13.42578125" style="71" customWidth="1"/>
    <col min="2050" max="2050" width="47.42578125" style="71" customWidth="1"/>
    <col min="2051" max="2054" width="21" style="71" customWidth="1"/>
    <col min="2055" max="2060" width="19.42578125" style="71" customWidth="1"/>
    <col min="2061" max="2061" width="39.7109375" style="71" customWidth="1"/>
    <col min="2062" max="2062" width="27.28515625" style="71" customWidth="1"/>
    <col min="2063" max="2063" width="24.85546875" style="71" bestFit="1" customWidth="1"/>
    <col min="2064" max="2064" width="11.42578125" style="71" bestFit="1" customWidth="1"/>
    <col min="2065" max="2303" width="8.85546875" style="71"/>
    <col min="2304" max="2304" width="17" style="71" customWidth="1"/>
    <col min="2305" max="2305" width="13.42578125" style="71" customWidth="1"/>
    <col min="2306" max="2306" width="47.42578125" style="71" customWidth="1"/>
    <col min="2307" max="2310" width="21" style="71" customWidth="1"/>
    <col min="2311" max="2316" width="19.42578125" style="71" customWidth="1"/>
    <col min="2317" max="2317" width="39.7109375" style="71" customWidth="1"/>
    <col min="2318" max="2318" width="27.28515625" style="71" customWidth="1"/>
    <col min="2319" max="2319" width="24.85546875" style="71" bestFit="1" customWidth="1"/>
    <col min="2320" max="2320" width="11.42578125" style="71" bestFit="1" customWidth="1"/>
    <col min="2321" max="2559" width="8.85546875" style="71"/>
    <col min="2560" max="2560" width="17" style="71" customWidth="1"/>
    <col min="2561" max="2561" width="13.42578125" style="71" customWidth="1"/>
    <col min="2562" max="2562" width="47.42578125" style="71" customWidth="1"/>
    <col min="2563" max="2566" width="21" style="71" customWidth="1"/>
    <col min="2567" max="2572" width="19.42578125" style="71" customWidth="1"/>
    <col min="2573" max="2573" width="39.7109375" style="71" customWidth="1"/>
    <col min="2574" max="2574" width="27.28515625" style="71" customWidth="1"/>
    <col min="2575" max="2575" width="24.85546875" style="71" bestFit="1" customWidth="1"/>
    <col min="2576" max="2576" width="11.42578125" style="71" bestFit="1" customWidth="1"/>
    <col min="2577" max="2815" width="8.85546875" style="71"/>
    <col min="2816" max="2816" width="17" style="71" customWidth="1"/>
    <col min="2817" max="2817" width="13.42578125" style="71" customWidth="1"/>
    <col min="2818" max="2818" width="47.42578125" style="71" customWidth="1"/>
    <col min="2819" max="2822" width="21" style="71" customWidth="1"/>
    <col min="2823" max="2828" width="19.42578125" style="71" customWidth="1"/>
    <col min="2829" max="2829" width="39.7109375" style="71" customWidth="1"/>
    <col min="2830" max="2830" width="27.28515625" style="71" customWidth="1"/>
    <col min="2831" max="2831" width="24.85546875" style="71" bestFit="1" customWidth="1"/>
    <col min="2832" max="2832" width="11.42578125" style="71" bestFit="1" customWidth="1"/>
    <col min="2833" max="3071" width="8.85546875" style="71"/>
    <col min="3072" max="3072" width="17" style="71" customWidth="1"/>
    <col min="3073" max="3073" width="13.42578125" style="71" customWidth="1"/>
    <col min="3074" max="3074" width="47.42578125" style="71" customWidth="1"/>
    <col min="3075" max="3078" width="21" style="71" customWidth="1"/>
    <col min="3079" max="3084" width="19.42578125" style="71" customWidth="1"/>
    <col min="3085" max="3085" width="39.7109375" style="71" customWidth="1"/>
    <col min="3086" max="3086" width="27.28515625" style="71" customWidth="1"/>
    <col min="3087" max="3087" width="24.85546875" style="71" bestFit="1" customWidth="1"/>
    <col min="3088" max="3088" width="11.42578125" style="71" bestFit="1" customWidth="1"/>
    <col min="3089" max="3327" width="8.85546875" style="71"/>
    <col min="3328" max="3328" width="17" style="71" customWidth="1"/>
    <col min="3329" max="3329" width="13.42578125" style="71" customWidth="1"/>
    <col min="3330" max="3330" width="47.42578125" style="71" customWidth="1"/>
    <col min="3331" max="3334" width="21" style="71" customWidth="1"/>
    <col min="3335" max="3340" width="19.42578125" style="71" customWidth="1"/>
    <col min="3341" max="3341" width="39.7109375" style="71" customWidth="1"/>
    <col min="3342" max="3342" width="27.28515625" style="71" customWidth="1"/>
    <col min="3343" max="3343" width="24.85546875" style="71" bestFit="1" customWidth="1"/>
    <col min="3344" max="3344" width="11.42578125" style="71" bestFit="1" customWidth="1"/>
    <col min="3345" max="3583" width="8.85546875" style="71"/>
    <col min="3584" max="3584" width="17" style="71" customWidth="1"/>
    <col min="3585" max="3585" width="13.42578125" style="71" customWidth="1"/>
    <col min="3586" max="3586" width="47.42578125" style="71" customWidth="1"/>
    <col min="3587" max="3590" width="21" style="71" customWidth="1"/>
    <col min="3591" max="3596" width="19.42578125" style="71" customWidth="1"/>
    <col min="3597" max="3597" width="39.7109375" style="71" customWidth="1"/>
    <col min="3598" max="3598" width="27.28515625" style="71" customWidth="1"/>
    <col min="3599" max="3599" width="24.85546875" style="71" bestFit="1" customWidth="1"/>
    <col min="3600" max="3600" width="11.42578125" style="71" bestFit="1" customWidth="1"/>
    <col min="3601" max="3839" width="8.85546875" style="71"/>
    <col min="3840" max="3840" width="17" style="71" customWidth="1"/>
    <col min="3841" max="3841" width="13.42578125" style="71" customWidth="1"/>
    <col min="3842" max="3842" width="47.42578125" style="71" customWidth="1"/>
    <col min="3843" max="3846" width="21" style="71" customWidth="1"/>
    <col min="3847" max="3852" width="19.42578125" style="71" customWidth="1"/>
    <col min="3853" max="3853" width="39.7109375" style="71" customWidth="1"/>
    <col min="3854" max="3854" width="27.28515625" style="71" customWidth="1"/>
    <col min="3855" max="3855" width="24.85546875" style="71" bestFit="1" customWidth="1"/>
    <col min="3856" max="3856" width="11.42578125" style="71" bestFit="1" customWidth="1"/>
    <col min="3857" max="4095" width="8.85546875" style="71"/>
    <col min="4096" max="4096" width="17" style="71" customWidth="1"/>
    <col min="4097" max="4097" width="13.42578125" style="71" customWidth="1"/>
    <col min="4098" max="4098" width="47.42578125" style="71" customWidth="1"/>
    <col min="4099" max="4102" width="21" style="71" customWidth="1"/>
    <col min="4103" max="4108" width="19.42578125" style="71" customWidth="1"/>
    <col min="4109" max="4109" width="39.7109375" style="71" customWidth="1"/>
    <col min="4110" max="4110" width="27.28515625" style="71" customWidth="1"/>
    <col min="4111" max="4111" width="24.85546875" style="71" bestFit="1" customWidth="1"/>
    <col min="4112" max="4112" width="11.42578125" style="71" bestFit="1" customWidth="1"/>
    <col min="4113" max="4351" width="8.85546875" style="71"/>
    <col min="4352" max="4352" width="17" style="71" customWidth="1"/>
    <col min="4353" max="4353" width="13.42578125" style="71" customWidth="1"/>
    <col min="4354" max="4354" width="47.42578125" style="71" customWidth="1"/>
    <col min="4355" max="4358" width="21" style="71" customWidth="1"/>
    <col min="4359" max="4364" width="19.42578125" style="71" customWidth="1"/>
    <col min="4365" max="4365" width="39.7109375" style="71" customWidth="1"/>
    <col min="4366" max="4366" width="27.28515625" style="71" customWidth="1"/>
    <col min="4367" max="4367" width="24.85546875" style="71" bestFit="1" customWidth="1"/>
    <col min="4368" max="4368" width="11.42578125" style="71" bestFit="1" customWidth="1"/>
    <col min="4369" max="4607" width="8.85546875" style="71"/>
    <col min="4608" max="4608" width="17" style="71" customWidth="1"/>
    <col min="4609" max="4609" width="13.42578125" style="71" customWidth="1"/>
    <col min="4610" max="4610" width="47.42578125" style="71" customWidth="1"/>
    <col min="4611" max="4614" width="21" style="71" customWidth="1"/>
    <col min="4615" max="4620" width="19.42578125" style="71" customWidth="1"/>
    <col min="4621" max="4621" width="39.7109375" style="71" customWidth="1"/>
    <col min="4622" max="4622" width="27.28515625" style="71" customWidth="1"/>
    <col min="4623" max="4623" width="24.85546875" style="71" bestFit="1" customWidth="1"/>
    <col min="4624" max="4624" width="11.42578125" style="71" bestFit="1" customWidth="1"/>
    <col min="4625" max="4863" width="8.85546875" style="71"/>
    <col min="4864" max="4864" width="17" style="71" customWidth="1"/>
    <col min="4865" max="4865" width="13.42578125" style="71" customWidth="1"/>
    <col min="4866" max="4866" width="47.42578125" style="71" customWidth="1"/>
    <col min="4867" max="4870" width="21" style="71" customWidth="1"/>
    <col min="4871" max="4876" width="19.42578125" style="71" customWidth="1"/>
    <col min="4877" max="4877" width="39.7109375" style="71" customWidth="1"/>
    <col min="4878" max="4878" width="27.28515625" style="71" customWidth="1"/>
    <col min="4879" max="4879" width="24.85546875" style="71" bestFit="1" customWidth="1"/>
    <col min="4880" max="4880" width="11.42578125" style="71" bestFit="1" customWidth="1"/>
    <col min="4881" max="5119" width="8.85546875" style="71"/>
    <col min="5120" max="5120" width="17" style="71" customWidth="1"/>
    <col min="5121" max="5121" width="13.42578125" style="71" customWidth="1"/>
    <col min="5122" max="5122" width="47.42578125" style="71" customWidth="1"/>
    <col min="5123" max="5126" width="21" style="71" customWidth="1"/>
    <col min="5127" max="5132" width="19.42578125" style="71" customWidth="1"/>
    <col min="5133" max="5133" width="39.7109375" style="71" customWidth="1"/>
    <col min="5134" max="5134" width="27.28515625" style="71" customWidth="1"/>
    <col min="5135" max="5135" width="24.85546875" style="71" bestFit="1" customWidth="1"/>
    <col min="5136" max="5136" width="11.42578125" style="71" bestFit="1" customWidth="1"/>
    <col min="5137" max="5375" width="8.85546875" style="71"/>
    <col min="5376" max="5376" width="17" style="71" customWidth="1"/>
    <col min="5377" max="5377" width="13.42578125" style="71" customWidth="1"/>
    <col min="5378" max="5378" width="47.42578125" style="71" customWidth="1"/>
    <col min="5379" max="5382" width="21" style="71" customWidth="1"/>
    <col min="5383" max="5388" width="19.42578125" style="71" customWidth="1"/>
    <col min="5389" max="5389" width="39.7109375" style="71" customWidth="1"/>
    <col min="5390" max="5390" width="27.28515625" style="71" customWidth="1"/>
    <col min="5391" max="5391" width="24.85546875" style="71" bestFit="1" customWidth="1"/>
    <col min="5392" max="5392" width="11.42578125" style="71" bestFit="1" customWidth="1"/>
    <col min="5393" max="5631" width="8.85546875" style="71"/>
    <col min="5632" max="5632" width="17" style="71" customWidth="1"/>
    <col min="5633" max="5633" width="13.42578125" style="71" customWidth="1"/>
    <col min="5634" max="5634" width="47.42578125" style="71" customWidth="1"/>
    <col min="5635" max="5638" width="21" style="71" customWidth="1"/>
    <col min="5639" max="5644" width="19.42578125" style="71" customWidth="1"/>
    <col min="5645" max="5645" width="39.7109375" style="71" customWidth="1"/>
    <col min="5646" max="5646" width="27.28515625" style="71" customWidth="1"/>
    <col min="5647" max="5647" width="24.85546875" style="71" bestFit="1" customWidth="1"/>
    <col min="5648" max="5648" width="11.42578125" style="71" bestFit="1" customWidth="1"/>
    <col min="5649" max="5887" width="8.85546875" style="71"/>
    <col min="5888" max="5888" width="17" style="71" customWidth="1"/>
    <col min="5889" max="5889" width="13.42578125" style="71" customWidth="1"/>
    <col min="5890" max="5890" width="47.42578125" style="71" customWidth="1"/>
    <col min="5891" max="5894" width="21" style="71" customWidth="1"/>
    <col min="5895" max="5900" width="19.42578125" style="71" customWidth="1"/>
    <col min="5901" max="5901" width="39.7109375" style="71" customWidth="1"/>
    <col min="5902" max="5902" width="27.28515625" style="71" customWidth="1"/>
    <col min="5903" max="5903" width="24.85546875" style="71" bestFit="1" customWidth="1"/>
    <col min="5904" max="5904" width="11.42578125" style="71" bestFit="1" customWidth="1"/>
    <col min="5905" max="6143" width="8.85546875" style="71"/>
    <col min="6144" max="6144" width="17" style="71" customWidth="1"/>
    <col min="6145" max="6145" width="13.42578125" style="71" customWidth="1"/>
    <col min="6146" max="6146" width="47.42578125" style="71" customWidth="1"/>
    <col min="6147" max="6150" width="21" style="71" customWidth="1"/>
    <col min="6151" max="6156" width="19.42578125" style="71" customWidth="1"/>
    <col min="6157" max="6157" width="39.7109375" style="71" customWidth="1"/>
    <col min="6158" max="6158" width="27.28515625" style="71" customWidth="1"/>
    <col min="6159" max="6159" width="24.85546875" style="71" bestFit="1" customWidth="1"/>
    <col min="6160" max="6160" width="11.42578125" style="71" bestFit="1" customWidth="1"/>
    <col min="6161" max="6399" width="8.85546875" style="71"/>
    <col min="6400" max="6400" width="17" style="71" customWidth="1"/>
    <col min="6401" max="6401" width="13.42578125" style="71" customWidth="1"/>
    <col min="6402" max="6402" width="47.42578125" style="71" customWidth="1"/>
    <col min="6403" max="6406" width="21" style="71" customWidth="1"/>
    <col min="6407" max="6412" width="19.42578125" style="71" customWidth="1"/>
    <col min="6413" max="6413" width="39.7109375" style="71" customWidth="1"/>
    <col min="6414" max="6414" width="27.28515625" style="71" customWidth="1"/>
    <col min="6415" max="6415" width="24.85546875" style="71" bestFit="1" customWidth="1"/>
    <col min="6416" max="6416" width="11.42578125" style="71" bestFit="1" customWidth="1"/>
    <col min="6417" max="6655" width="8.85546875" style="71"/>
    <col min="6656" max="6656" width="17" style="71" customWidth="1"/>
    <col min="6657" max="6657" width="13.42578125" style="71" customWidth="1"/>
    <col min="6658" max="6658" width="47.42578125" style="71" customWidth="1"/>
    <col min="6659" max="6662" width="21" style="71" customWidth="1"/>
    <col min="6663" max="6668" width="19.42578125" style="71" customWidth="1"/>
    <col min="6669" max="6669" width="39.7109375" style="71" customWidth="1"/>
    <col min="6670" max="6670" width="27.28515625" style="71" customWidth="1"/>
    <col min="6671" max="6671" width="24.85546875" style="71" bestFit="1" customWidth="1"/>
    <col min="6672" max="6672" width="11.42578125" style="71" bestFit="1" customWidth="1"/>
    <col min="6673" max="6911" width="8.85546875" style="71"/>
    <col min="6912" max="6912" width="17" style="71" customWidth="1"/>
    <col min="6913" max="6913" width="13.42578125" style="71" customWidth="1"/>
    <col min="6914" max="6914" width="47.42578125" style="71" customWidth="1"/>
    <col min="6915" max="6918" width="21" style="71" customWidth="1"/>
    <col min="6919" max="6924" width="19.42578125" style="71" customWidth="1"/>
    <col min="6925" max="6925" width="39.7109375" style="71" customWidth="1"/>
    <col min="6926" max="6926" width="27.28515625" style="71" customWidth="1"/>
    <col min="6927" max="6927" width="24.85546875" style="71" bestFit="1" customWidth="1"/>
    <col min="6928" max="6928" width="11.42578125" style="71" bestFit="1" customWidth="1"/>
    <col min="6929" max="7167" width="8.85546875" style="71"/>
    <col min="7168" max="7168" width="17" style="71" customWidth="1"/>
    <col min="7169" max="7169" width="13.42578125" style="71" customWidth="1"/>
    <col min="7170" max="7170" width="47.42578125" style="71" customWidth="1"/>
    <col min="7171" max="7174" width="21" style="71" customWidth="1"/>
    <col min="7175" max="7180" width="19.42578125" style="71" customWidth="1"/>
    <col min="7181" max="7181" width="39.7109375" style="71" customWidth="1"/>
    <col min="7182" max="7182" width="27.28515625" style="71" customWidth="1"/>
    <col min="7183" max="7183" width="24.85546875" style="71" bestFit="1" customWidth="1"/>
    <col min="7184" max="7184" width="11.42578125" style="71" bestFit="1" customWidth="1"/>
    <col min="7185" max="7423" width="8.85546875" style="71"/>
    <col min="7424" max="7424" width="17" style="71" customWidth="1"/>
    <col min="7425" max="7425" width="13.42578125" style="71" customWidth="1"/>
    <col min="7426" max="7426" width="47.42578125" style="71" customWidth="1"/>
    <col min="7427" max="7430" width="21" style="71" customWidth="1"/>
    <col min="7431" max="7436" width="19.42578125" style="71" customWidth="1"/>
    <col min="7437" max="7437" width="39.7109375" style="71" customWidth="1"/>
    <col min="7438" max="7438" width="27.28515625" style="71" customWidth="1"/>
    <col min="7439" max="7439" width="24.85546875" style="71" bestFit="1" customWidth="1"/>
    <col min="7440" max="7440" width="11.42578125" style="71" bestFit="1" customWidth="1"/>
    <col min="7441" max="7679" width="8.85546875" style="71"/>
    <col min="7680" max="7680" width="17" style="71" customWidth="1"/>
    <col min="7681" max="7681" width="13.42578125" style="71" customWidth="1"/>
    <col min="7682" max="7682" width="47.42578125" style="71" customWidth="1"/>
    <col min="7683" max="7686" width="21" style="71" customWidth="1"/>
    <col min="7687" max="7692" width="19.42578125" style="71" customWidth="1"/>
    <col min="7693" max="7693" width="39.7109375" style="71" customWidth="1"/>
    <col min="7694" max="7694" width="27.28515625" style="71" customWidth="1"/>
    <col min="7695" max="7695" width="24.85546875" style="71" bestFit="1" customWidth="1"/>
    <col min="7696" max="7696" width="11.42578125" style="71" bestFit="1" customWidth="1"/>
    <col min="7697" max="7935" width="8.85546875" style="71"/>
    <col min="7936" max="7936" width="17" style="71" customWidth="1"/>
    <col min="7937" max="7937" width="13.42578125" style="71" customWidth="1"/>
    <col min="7938" max="7938" width="47.42578125" style="71" customWidth="1"/>
    <col min="7939" max="7942" width="21" style="71" customWidth="1"/>
    <col min="7943" max="7948" width="19.42578125" style="71" customWidth="1"/>
    <col min="7949" max="7949" width="39.7109375" style="71" customWidth="1"/>
    <col min="7950" max="7950" width="27.28515625" style="71" customWidth="1"/>
    <col min="7951" max="7951" width="24.85546875" style="71" bestFit="1" customWidth="1"/>
    <col min="7952" max="7952" width="11.42578125" style="71" bestFit="1" customWidth="1"/>
    <col min="7953" max="8191" width="8.85546875" style="71"/>
    <col min="8192" max="8192" width="17" style="71" customWidth="1"/>
    <col min="8193" max="8193" width="13.42578125" style="71" customWidth="1"/>
    <col min="8194" max="8194" width="47.42578125" style="71" customWidth="1"/>
    <col min="8195" max="8198" width="21" style="71" customWidth="1"/>
    <col min="8199" max="8204" width="19.42578125" style="71" customWidth="1"/>
    <col min="8205" max="8205" width="39.7109375" style="71" customWidth="1"/>
    <col min="8206" max="8206" width="27.28515625" style="71" customWidth="1"/>
    <col min="8207" max="8207" width="24.85546875" style="71" bestFit="1" customWidth="1"/>
    <col min="8208" max="8208" width="11.42578125" style="71" bestFit="1" customWidth="1"/>
    <col min="8209" max="8447" width="8.85546875" style="71"/>
    <col min="8448" max="8448" width="17" style="71" customWidth="1"/>
    <col min="8449" max="8449" width="13.42578125" style="71" customWidth="1"/>
    <col min="8450" max="8450" width="47.42578125" style="71" customWidth="1"/>
    <col min="8451" max="8454" width="21" style="71" customWidth="1"/>
    <col min="8455" max="8460" width="19.42578125" style="71" customWidth="1"/>
    <col min="8461" max="8461" width="39.7109375" style="71" customWidth="1"/>
    <col min="8462" max="8462" width="27.28515625" style="71" customWidth="1"/>
    <col min="8463" max="8463" width="24.85546875" style="71" bestFit="1" customWidth="1"/>
    <col min="8464" max="8464" width="11.42578125" style="71" bestFit="1" customWidth="1"/>
    <col min="8465" max="8703" width="8.85546875" style="71"/>
    <col min="8704" max="8704" width="17" style="71" customWidth="1"/>
    <col min="8705" max="8705" width="13.42578125" style="71" customWidth="1"/>
    <col min="8706" max="8706" width="47.42578125" style="71" customWidth="1"/>
    <col min="8707" max="8710" width="21" style="71" customWidth="1"/>
    <col min="8711" max="8716" width="19.42578125" style="71" customWidth="1"/>
    <col min="8717" max="8717" width="39.7109375" style="71" customWidth="1"/>
    <col min="8718" max="8718" width="27.28515625" style="71" customWidth="1"/>
    <col min="8719" max="8719" width="24.85546875" style="71" bestFit="1" customWidth="1"/>
    <col min="8720" max="8720" width="11.42578125" style="71" bestFit="1" customWidth="1"/>
    <col min="8721" max="8959" width="8.85546875" style="71"/>
    <col min="8960" max="8960" width="17" style="71" customWidth="1"/>
    <col min="8961" max="8961" width="13.42578125" style="71" customWidth="1"/>
    <col min="8962" max="8962" width="47.42578125" style="71" customWidth="1"/>
    <col min="8963" max="8966" width="21" style="71" customWidth="1"/>
    <col min="8967" max="8972" width="19.42578125" style="71" customWidth="1"/>
    <col min="8973" max="8973" width="39.7109375" style="71" customWidth="1"/>
    <col min="8974" max="8974" width="27.28515625" style="71" customWidth="1"/>
    <col min="8975" max="8975" width="24.85546875" style="71" bestFit="1" customWidth="1"/>
    <col min="8976" max="8976" width="11.42578125" style="71" bestFit="1" customWidth="1"/>
    <col min="8977" max="9215" width="8.85546875" style="71"/>
    <col min="9216" max="9216" width="17" style="71" customWidth="1"/>
    <col min="9217" max="9217" width="13.42578125" style="71" customWidth="1"/>
    <col min="9218" max="9218" width="47.42578125" style="71" customWidth="1"/>
    <col min="9219" max="9222" width="21" style="71" customWidth="1"/>
    <col min="9223" max="9228" width="19.42578125" style="71" customWidth="1"/>
    <col min="9229" max="9229" width="39.7109375" style="71" customWidth="1"/>
    <col min="9230" max="9230" width="27.28515625" style="71" customWidth="1"/>
    <col min="9231" max="9231" width="24.85546875" style="71" bestFit="1" customWidth="1"/>
    <col min="9232" max="9232" width="11.42578125" style="71" bestFit="1" customWidth="1"/>
    <col min="9233" max="9471" width="8.85546875" style="71"/>
    <col min="9472" max="9472" width="17" style="71" customWidth="1"/>
    <col min="9473" max="9473" width="13.42578125" style="71" customWidth="1"/>
    <col min="9474" max="9474" width="47.42578125" style="71" customWidth="1"/>
    <col min="9475" max="9478" width="21" style="71" customWidth="1"/>
    <col min="9479" max="9484" width="19.42578125" style="71" customWidth="1"/>
    <col min="9485" max="9485" width="39.7109375" style="71" customWidth="1"/>
    <col min="9486" max="9486" width="27.28515625" style="71" customWidth="1"/>
    <col min="9487" max="9487" width="24.85546875" style="71" bestFit="1" customWidth="1"/>
    <col min="9488" max="9488" width="11.42578125" style="71" bestFit="1" customWidth="1"/>
    <col min="9489" max="9727" width="8.85546875" style="71"/>
    <col min="9728" max="9728" width="17" style="71" customWidth="1"/>
    <col min="9729" max="9729" width="13.42578125" style="71" customWidth="1"/>
    <col min="9730" max="9730" width="47.42578125" style="71" customWidth="1"/>
    <col min="9731" max="9734" width="21" style="71" customWidth="1"/>
    <col min="9735" max="9740" width="19.42578125" style="71" customWidth="1"/>
    <col min="9741" max="9741" width="39.7109375" style="71" customWidth="1"/>
    <col min="9742" max="9742" width="27.28515625" style="71" customWidth="1"/>
    <col min="9743" max="9743" width="24.85546875" style="71" bestFit="1" customWidth="1"/>
    <col min="9744" max="9744" width="11.42578125" style="71" bestFit="1" customWidth="1"/>
    <col min="9745" max="9983" width="8.85546875" style="71"/>
    <col min="9984" max="9984" width="17" style="71" customWidth="1"/>
    <col min="9985" max="9985" width="13.42578125" style="71" customWidth="1"/>
    <col min="9986" max="9986" width="47.42578125" style="71" customWidth="1"/>
    <col min="9987" max="9990" width="21" style="71" customWidth="1"/>
    <col min="9991" max="9996" width="19.42578125" style="71" customWidth="1"/>
    <col min="9997" max="9997" width="39.7109375" style="71" customWidth="1"/>
    <col min="9998" max="9998" width="27.28515625" style="71" customWidth="1"/>
    <col min="9999" max="9999" width="24.85546875" style="71" bestFit="1" customWidth="1"/>
    <col min="10000" max="10000" width="11.42578125" style="71" bestFit="1" customWidth="1"/>
    <col min="10001" max="10239" width="8.85546875" style="71"/>
    <col min="10240" max="10240" width="17" style="71" customWidth="1"/>
    <col min="10241" max="10241" width="13.42578125" style="71" customWidth="1"/>
    <col min="10242" max="10242" width="47.42578125" style="71" customWidth="1"/>
    <col min="10243" max="10246" width="21" style="71" customWidth="1"/>
    <col min="10247" max="10252" width="19.42578125" style="71" customWidth="1"/>
    <col min="10253" max="10253" width="39.7109375" style="71" customWidth="1"/>
    <col min="10254" max="10254" width="27.28515625" style="71" customWidth="1"/>
    <col min="10255" max="10255" width="24.85546875" style="71" bestFit="1" customWidth="1"/>
    <col min="10256" max="10256" width="11.42578125" style="71" bestFit="1" customWidth="1"/>
    <col min="10257" max="10495" width="8.85546875" style="71"/>
    <col min="10496" max="10496" width="17" style="71" customWidth="1"/>
    <col min="10497" max="10497" width="13.42578125" style="71" customWidth="1"/>
    <col min="10498" max="10498" width="47.42578125" style="71" customWidth="1"/>
    <col min="10499" max="10502" width="21" style="71" customWidth="1"/>
    <col min="10503" max="10508" width="19.42578125" style="71" customWidth="1"/>
    <col min="10509" max="10509" width="39.7109375" style="71" customWidth="1"/>
    <col min="10510" max="10510" width="27.28515625" style="71" customWidth="1"/>
    <col min="10511" max="10511" width="24.85546875" style="71" bestFit="1" customWidth="1"/>
    <col min="10512" max="10512" width="11.42578125" style="71" bestFit="1" customWidth="1"/>
    <col min="10513" max="10751" width="8.85546875" style="71"/>
    <col min="10752" max="10752" width="17" style="71" customWidth="1"/>
    <col min="10753" max="10753" width="13.42578125" style="71" customWidth="1"/>
    <col min="10754" max="10754" width="47.42578125" style="71" customWidth="1"/>
    <col min="10755" max="10758" width="21" style="71" customWidth="1"/>
    <col min="10759" max="10764" width="19.42578125" style="71" customWidth="1"/>
    <col min="10765" max="10765" width="39.7109375" style="71" customWidth="1"/>
    <col min="10766" max="10766" width="27.28515625" style="71" customWidth="1"/>
    <col min="10767" max="10767" width="24.85546875" style="71" bestFit="1" customWidth="1"/>
    <col min="10768" max="10768" width="11.42578125" style="71" bestFit="1" customWidth="1"/>
    <col min="10769" max="11007" width="8.85546875" style="71"/>
    <col min="11008" max="11008" width="17" style="71" customWidth="1"/>
    <col min="11009" max="11009" width="13.42578125" style="71" customWidth="1"/>
    <col min="11010" max="11010" width="47.42578125" style="71" customWidth="1"/>
    <col min="11011" max="11014" width="21" style="71" customWidth="1"/>
    <col min="11015" max="11020" width="19.42578125" style="71" customWidth="1"/>
    <col min="11021" max="11021" width="39.7109375" style="71" customWidth="1"/>
    <col min="11022" max="11022" width="27.28515625" style="71" customWidth="1"/>
    <col min="11023" max="11023" width="24.85546875" style="71" bestFit="1" customWidth="1"/>
    <col min="11024" max="11024" width="11.42578125" style="71" bestFit="1" customWidth="1"/>
    <col min="11025" max="11263" width="8.85546875" style="71"/>
    <col min="11264" max="11264" width="17" style="71" customWidth="1"/>
    <col min="11265" max="11265" width="13.42578125" style="71" customWidth="1"/>
    <col min="11266" max="11266" width="47.42578125" style="71" customWidth="1"/>
    <col min="11267" max="11270" width="21" style="71" customWidth="1"/>
    <col min="11271" max="11276" width="19.42578125" style="71" customWidth="1"/>
    <col min="11277" max="11277" width="39.7109375" style="71" customWidth="1"/>
    <col min="11278" max="11278" width="27.28515625" style="71" customWidth="1"/>
    <col min="11279" max="11279" width="24.85546875" style="71" bestFit="1" customWidth="1"/>
    <col min="11280" max="11280" width="11.42578125" style="71" bestFit="1" customWidth="1"/>
    <col min="11281" max="11519" width="8.85546875" style="71"/>
    <col min="11520" max="11520" width="17" style="71" customWidth="1"/>
    <col min="11521" max="11521" width="13.42578125" style="71" customWidth="1"/>
    <col min="11522" max="11522" width="47.42578125" style="71" customWidth="1"/>
    <col min="11523" max="11526" width="21" style="71" customWidth="1"/>
    <col min="11527" max="11532" width="19.42578125" style="71" customWidth="1"/>
    <col min="11533" max="11533" width="39.7109375" style="71" customWidth="1"/>
    <col min="11534" max="11534" width="27.28515625" style="71" customWidth="1"/>
    <col min="11535" max="11535" width="24.85546875" style="71" bestFit="1" customWidth="1"/>
    <col min="11536" max="11536" width="11.42578125" style="71" bestFit="1" customWidth="1"/>
    <col min="11537" max="11775" width="8.85546875" style="71"/>
    <col min="11776" max="11776" width="17" style="71" customWidth="1"/>
    <col min="11777" max="11777" width="13.42578125" style="71" customWidth="1"/>
    <col min="11778" max="11778" width="47.42578125" style="71" customWidth="1"/>
    <col min="11779" max="11782" width="21" style="71" customWidth="1"/>
    <col min="11783" max="11788" width="19.42578125" style="71" customWidth="1"/>
    <col min="11789" max="11789" width="39.7109375" style="71" customWidth="1"/>
    <col min="11790" max="11790" width="27.28515625" style="71" customWidth="1"/>
    <col min="11791" max="11791" width="24.85546875" style="71" bestFit="1" customWidth="1"/>
    <col min="11792" max="11792" width="11.42578125" style="71" bestFit="1" customWidth="1"/>
    <col min="11793" max="12031" width="8.85546875" style="71"/>
    <col min="12032" max="12032" width="17" style="71" customWidth="1"/>
    <col min="12033" max="12033" width="13.42578125" style="71" customWidth="1"/>
    <col min="12034" max="12034" width="47.42578125" style="71" customWidth="1"/>
    <col min="12035" max="12038" width="21" style="71" customWidth="1"/>
    <col min="12039" max="12044" width="19.42578125" style="71" customWidth="1"/>
    <col min="12045" max="12045" width="39.7109375" style="71" customWidth="1"/>
    <col min="12046" max="12046" width="27.28515625" style="71" customWidth="1"/>
    <col min="12047" max="12047" width="24.85546875" style="71" bestFit="1" customWidth="1"/>
    <col min="12048" max="12048" width="11.42578125" style="71" bestFit="1" customWidth="1"/>
    <col min="12049" max="12287" width="8.85546875" style="71"/>
    <col min="12288" max="12288" width="17" style="71" customWidth="1"/>
    <col min="12289" max="12289" width="13.42578125" style="71" customWidth="1"/>
    <col min="12290" max="12290" width="47.42578125" style="71" customWidth="1"/>
    <col min="12291" max="12294" width="21" style="71" customWidth="1"/>
    <col min="12295" max="12300" width="19.42578125" style="71" customWidth="1"/>
    <col min="12301" max="12301" width="39.7109375" style="71" customWidth="1"/>
    <col min="12302" max="12302" width="27.28515625" style="71" customWidth="1"/>
    <col min="12303" max="12303" width="24.85546875" style="71" bestFit="1" customWidth="1"/>
    <col min="12304" max="12304" width="11.42578125" style="71" bestFit="1" customWidth="1"/>
    <col min="12305" max="12543" width="8.85546875" style="71"/>
    <col min="12544" max="12544" width="17" style="71" customWidth="1"/>
    <col min="12545" max="12545" width="13.42578125" style="71" customWidth="1"/>
    <col min="12546" max="12546" width="47.42578125" style="71" customWidth="1"/>
    <col min="12547" max="12550" width="21" style="71" customWidth="1"/>
    <col min="12551" max="12556" width="19.42578125" style="71" customWidth="1"/>
    <col min="12557" max="12557" width="39.7109375" style="71" customWidth="1"/>
    <col min="12558" max="12558" width="27.28515625" style="71" customWidth="1"/>
    <col min="12559" max="12559" width="24.85546875" style="71" bestFit="1" customWidth="1"/>
    <col min="12560" max="12560" width="11.42578125" style="71" bestFit="1" customWidth="1"/>
    <col min="12561" max="12799" width="8.85546875" style="71"/>
    <col min="12800" max="12800" width="17" style="71" customWidth="1"/>
    <col min="12801" max="12801" width="13.42578125" style="71" customWidth="1"/>
    <col min="12802" max="12802" width="47.42578125" style="71" customWidth="1"/>
    <col min="12803" max="12806" width="21" style="71" customWidth="1"/>
    <col min="12807" max="12812" width="19.42578125" style="71" customWidth="1"/>
    <col min="12813" max="12813" width="39.7109375" style="71" customWidth="1"/>
    <col min="12814" max="12814" width="27.28515625" style="71" customWidth="1"/>
    <col min="12815" max="12815" width="24.85546875" style="71" bestFit="1" customWidth="1"/>
    <col min="12816" max="12816" width="11.42578125" style="71" bestFit="1" customWidth="1"/>
    <col min="12817" max="13055" width="8.85546875" style="71"/>
    <col min="13056" max="13056" width="17" style="71" customWidth="1"/>
    <col min="13057" max="13057" width="13.42578125" style="71" customWidth="1"/>
    <col min="13058" max="13058" width="47.42578125" style="71" customWidth="1"/>
    <col min="13059" max="13062" width="21" style="71" customWidth="1"/>
    <col min="13063" max="13068" width="19.42578125" style="71" customWidth="1"/>
    <col min="13069" max="13069" width="39.7109375" style="71" customWidth="1"/>
    <col min="13070" max="13070" width="27.28515625" style="71" customWidth="1"/>
    <col min="13071" max="13071" width="24.85546875" style="71" bestFit="1" customWidth="1"/>
    <col min="13072" max="13072" width="11.42578125" style="71" bestFit="1" customWidth="1"/>
    <col min="13073" max="13311" width="8.85546875" style="71"/>
    <col min="13312" max="13312" width="17" style="71" customWidth="1"/>
    <col min="13313" max="13313" width="13.42578125" style="71" customWidth="1"/>
    <col min="13314" max="13314" width="47.42578125" style="71" customWidth="1"/>
    <col min="13315" max="13318" width="21" style="71" customWidth="1"/>
    <col min="13319" max="13324" width="19.42578125" style="71" customWidth="1"/>
    <col min="13325" max="13325" width="39.7109375" style="71" customWidth="1"/>
    <col min="13326" max="13326" width="27.28515625" style="71" customWidth="1"/>
    <col min="13327" max="13327" width="24.85546875" style="71" bestFit="1" customWidth="1"/>
    <col min="13328" max="13328" width="11.42578125" style="71" bestFit="1" customWidth="1"/>
    <col min="13329" max="13567" width="8.85546875" style="71"/>
    <col min="13568" max="13568" width="17" style="71" customWidth="1"/>
    <col min="13569" max="13569" width="13.42578125" style="71" customWidth="1"/>
    <col min="13570" max="13570" width="47.42578125" style="71" customWidth="1"/>
    <col min="13571" max="13574" width="21" style="71" customWidth="1"/>
    <col min="13575" max="13580" width="19.42578125" style="71" customWidth="1"/>
    <col min="13581" max="13581" width="39.7109375" style="71" customWidth="1"/>
    <col min="13582" max="13582" width="27.28515625" style="71" customWidth="1"/>
    <col min="13583" max="13583" width="24.85546875" style="71" bestFit="1" customWidth="1"/>
    <col min="13584" max="13584" width="11.42578125" style="71" bestFit="1" customWidth="1"/>
    <col min="13585" max="13823" width="8.85546875" style="71"/>
    <col min="13824" max="13824" width="17" style="71" customWidth="1"/>
    <col min="13825" max="13825" width="13.42578125" style="71" customWidth="1"/>
    <col min="13826" max="13826" width="47.42578125" style="71" customWidth="1"/>
    <col min="13827" max="13830" width="21" style="71" customWidth="1"/>
    <col min="13831" max="13836" width="19.42578125" style="71" customWidth="1"/>
    <col min="13837" max="13837" width="39.7109375" style="71" customWidth="1"/>
    <col min="13838" max="13838" width="27.28515625" style="71" customWidth="1"/>
    <col min="13839" max="13839" width="24.85546875" style="71" bestFit="1" customWidth="1"/>
    <col min="13840" max="13840" width="11.42578125" style="71" bestFit="1" customWidth="1"/>
    <col min="13841" max="14079" width="8.85546875" style="71"/>
    <col min="14080" max="14080" width="17" style="71" customWidth="1"/>
    <col min="14081" max="14081" width="13.42578125" style="71" customWidth="1"/>
    <col min="14082" max="14082" width="47.42578125" style="71" customWidth="1"/>
    <col min="14083" max="14086" width="21" style="71" customWidth="1"/>
    <col min="14087" max="14092" width="19.42578125" style="71" customWidth="1"/>
    <col min="14093" max="14093" width="39.7109375" style="71" customWidth="1"/>
    <col min="14094" max="14094" width="27.28515625" style="71" customWidth="1"/>
    <col min="14095" max="14095" width="24.85546875" style="71" bestFit="1" customWidth="1"/>
    <col min="14096" max="14096" width="11.42578125" style="71" bestFit="1" customWidth="1"/>
    <col min="14097" max="14335" width="8.85546875" style="71"/>
    <col min="14336" max="14336" width="17" style="71" customWidth="1"/>
    <col min="14337" max="14337" width="13.42578125" style="71" customWidth="1"/>
    <col min="14338" max="14338" width="47.42578125" style="71" customWidth="1"/>
    <col min="14339" max="14342" width="21" style="71" customWidth="1"/>
    <col min="14343" max="14348" width="19.42578125" style="71" customWidth="1"/>
    <col min="14349" max="14349" width="39.7109375" style="71" customWidth="1"/>
    <col min="14350" max="14350" width="27.28515625" style="71" customWidth="1"/>
    <col min="14351" max="14351" width="24.85546875" style="71" bestFit="1" customWidth="1"/>
    <col min="14352" max="14352" width="11.42578125" style="71" bestFit="1" customWidth="1"/>
    <col min="14353" max="14591" width="8.85546875" style="71"/>
    <col min="14592" max="14592" width="17" style="71" customWidth="1"/>
    <col min="14593" max="14593" width="13.42578125" style="71" customWidth="1"/>
    <col min="14594" max="14594" width="47.42578125" style="71" customWidth="1"/>
    <col min="14595" max="14598" width="21" style="71" customWidth="1"/>
    <col min="14599" max="14604" width="19.42578125" style="71" customWidth="1"/>
    <col min="14605" max="14605" width="39.7109375" style="71" customWidth="1"/>
    <col min="14606" max="14606" width="27.28515625" style="71" customWidth="1"/>
    <col min="14607" max="14607" width="24.85546875" style="71" bestFit="1" customWidth="1"/>
    <col min="14608" max="14608" width="11.42578125" style="71" bestFit="1" customWidth="1"/>
    <col min="14609" max="14847" width="8.85546875" style="71"/>
    <col min="14848" max="14848" width="17" style="71" customWidth="1"/>
    <col min="14849" max="14849" width="13.42578125" style="71" customWidth="1"/>
    <col min="14850" max="14850" width="47.42578125" style="71" customWidth="1"/>
    <col min="14851" max="14854" width="21" style="71" customWidth="1"/>
    <col min="14855" max="14860" width="19.42578125" style="71" customWidth="1"/>
    <col min="14861" max="14861" width="39.7109375" style="71" customWidth="1"/>
    <col min="14862" max="14862" width="27.28515625" style="71" customWidth="1"/>
    <col min="14863" max="14863" width="24.85546875" style="71" bestFit="1" customWidth="1"/>
    <col min="14864" max="14864" width="11.42578125" style="71" bestFit="1" customWidth="1"/>
    <col min="14865" max="15103" width="8.85546875" style="71"/>
    <col min="15104" max="15104" width="17" style="71" customWidth="1"/>
    <col min="15105" max="15105" width="13.42578125" style="71" customWidth="1"/>
    <col min="15106" max="15106" width="47.42578125" style="71" customWidth="1"/>
    <col min="15107" max="15110" width="21" style="71" customWidth="1"/>
    <col min="15111" max="15116" width="19.42578125" style="71" customWidth="1"/>
    <col min="15117" max="15117" width="39.7109375" style="71" customWidth="1"/>
    <col min="15118" max="15118" width="27.28515625" style="71" customWidth="1"/>
    <col min="15119" max="15119" width="24.85546875" style="71" bestFit="1" customWidth="1"/>
    <col min="15120" max="15120" width="11.42578125" style="71" bestFit="1" customWidth="1"/>
    <col min="15121" max="15359" width="8.85546875" style="71"/>
    <col min="15360" max="15360" width="17" style="71" customWidth="1"/>
    <col min="15361" max="15361" width="13.42578125" style="71" customWidth="1"/>
    <col min="15362" max="15362" width="47.42578125" style="71" customWidth="1"/>
    <col min="15363" max="15366" width="21" style="71" customWidth="1"/>
    <col min="15367" max="15372" width="19.42578125" style="71" customWidth="1"/>
    <col min="15373" max="15373" width="39.7109375" style="71" customWidth="1"/>
    <col min="15374" max="15374" width="27.28515625" style="71" customWidth="1"/>
    <col min="15375" max="15375" width="24.85546875" style="71" bestFit="1" customWidth="1"/>
    <col min="15376" max="15376" width="11.42578125" style="71" bestFit="1" customWidth="1"/>
    <col min="15377" max="15615" width="8.85546875" style="71"/>
    <col min="15616" max="15616" width="17" style="71" customWidth="1"/>
    <col min="15617" max="15617" width="13.42578125" style="71" customWidth="1"/>
    <col min="15618" max="15618" width="47.42578125" style="71" customWidth="1"/>
    <col min="15619" max="15622" width="21" style="71" customWidth="1"/>
    <col min="15623" max="15628" width="19.42578125" style="71" customWidth="1"/>
    <col min="15629" max="15629" width="39.7109375" style="71" customWidth="1"/>
    <col min="15630" max="15630" width="27.28515625" style="71" customWidth="1"/>
    <col min="15631" max="15631" width="24.85546875" style="71" bestFit="1" customWidth="1"/>
    <col min="15632" max="15632" width="11.42578125" style="71" bestFit="1" customWidth="1"/>
    <col min="15633" max="15871" width="8.85546875" style="71"/>
    <col min="15872" max="15872" width="17" style="71" customWidth="1"/>
    <col min="15873" max="15873" width="13.42578125" style="71" customWidth="1"/>
    <col min="15874" max="15874" width="47.42578125" style="71" customWidth="1"/>
    <col min="15875" max="15878" width="21" style="71" customWidth="1"/>
    <col min="15879" max="15884" width="19.42578125" style="71" customWidth="1"/>
    <col min="15885" max="15885" width="39.7109375" style="71" customWidth="1"/>
    <col min="15886" max="15886" width="27.28515625" style="71" customWidth="1"/>
    <col min="15887" max="15887" width="24.85546875" style="71" bestFit="1" customWidth="1"/>
    <col min="15888" max="15888" width="11.42578125" style="71" bestFit="1" customWidth="1"/>
    <col min="15889" max="16127" width="8.85546875" style="71"/>
    <col min="16128" max="16128" width="17" style="71" customWidth="1"/>
    <col min="16129" max="16129" width="13.42578125" style="71" customWidth="1"/>
    <col min="16130" max="16130" width="47.42578125" style="71" customWidth="1"/>
    <col min="16131" max="16134" width="21" style="71" customWidth="1"/>
    <col min="16135" max="16140" width="19.42578125" style="71" customWidth="1"/>
    <col min="16141" max="16141" width="39.7109375" style="71" customWidth="1"/>
    <col min="16142" max="16142" width="27.28515625" style="71" customWidth="1"/>
    <col min="16143" max="16143" width="24.85546875" style="71" bestFit="1" customWidth="1"/>
    <col min="16144" max="16144" width="11.42578125" style="71" bestFit="1" customWidth="1"/>
    <col min="16145" max="16384" width="8.85546875" style="71"/>
  </cols>
  <sheetData>
    <row r="1" spans="1:35" ht="20.100000000000001" customHeight="1" thickBot="1">
      <c r="A1" s="65" t="s">
        <v>0</v>
      </c>
      <c r="B1" s="259"/>
      <c r="C1" s="260"/>
      <c r="D1" s="261"/>
      <c r="E1" s="223"/>
      <c r="F1" s="224"/>
      <c r="G1" s="66"/>
      <c r="H1" s="135"/>
      <c r="I1" s="66"/>
      <c r="J1" s="66"/>
      <c r="K1" s="66"/>
      <c r="L1" s="67"/>
      <c r="M1" s="68"/>
      <c r="N1" s="69"/>
      <c r="O1" s="70"/>
    </row>
    <row r="2" spans="1:35" ht="20.100000000000001" customHeight="1" thickBot="1">
      <c r="A2" s="65" t="s">
        <v>1</v>
      </c>
      <c r="B2" s="262"/>
      <c r="C2" s="263"/>
      <c r="D2" s="264"/>
      <c r="E2" s="219"/>
      <c r="F2" s="220"/>
      <c r="H2" s="134"/>
      <c r="I2" s="73"/>
      <c r="K2" s="72"/>
      <c r="L2" s="74"/>
      <c r="M2" s="75"/>
      <c r="N2" s="76"/>
      <c r="O2" s="70"/>
    </row>
    <row r="3" spans="1:35" ht="20.100000000000001" customHeight="1" thickBot="1">
      <c r="A3" s="65" t="s">
        <v>2</v>
      </c>
      <c r="B3" s="271"/>
      <c r="C3" s="272"/>
      <c r="D3" s="273"/>
      <c r="G3" s="77"/>
      <c r="H3" s="77"/>
      <c r="I3" s="78"/>
      <c r="J3" s="79"/>
      <c r="K3" s="78"/>
      <c r="L3" s="78"/>
      <c r="M3" s="78"/>
      <c r="N3" s="80"/>
      <c r="O3" s="70"/>
    </row>
    <row r="4" spans="1:35" ht="20.100000000000001" customHeight="1">
      <c r="A4" s="286" t="s">
        <v>3</v>
      </c>
      <c r="B4" s="249"/>
      <c r="C4" s="250"/>
      <c r="D4" s="251"/>
      <c r="G4" s="77"/>
      <c r="H4" s="81"/>
      <c r="I4" s="77"/>
      <c r="J4" s="77"/>
      <c r="K4" s="245" t="s">
        <v>43</v>
      </c>
      <c r="L4" s="246"/>
      <c r="M4" s="82"/>
      <c r="N4" s="83"/>
      <c r="O4" s="70"/>
      <c r="P4" s="84"/>
    </row>
    <row r="5" spans="1:35" ht="20.100000000000001" customHeight="1" thickBot="1">
      <c r="A5" s="287"/>
      <c r="B5" s="137"/>
      <c r="C5" s="136"/>
      <c r="D5" s="138"/>
      <c r="E5" s="43"/>
      <c r="F5" s="43"/>
      <c r="G5" s="77"/>
      <c r="J5" s="77"/>
      <c r="K5" s="254">
        <f ca="1">RANDBETWEEN(1000,9999)</f>
        <v>2038</v>
      </c>
      <c r="L5" s="255"/>
      <c r="M5" s="82"/>
      <c r="N5" s="83"/>
      <c r="O5" s="70"/>
      <c r="P5" s="84"/>
    </row>
    <row r="6" spans="1:35" ht="20.100000000000001" customHeight="1" thickBot="1">
      <c r="A6" s="65" t="s">
        <v>67</v>
      </c>
      <c r="B6" s="42"/>
      <c r="C6" s="42"/>
      <c r="D6" s="42"/>
      <c r="E6" s="221"/>
      <c r="F6" s="222"/>
      <c r="G6" s="77"/>
      <c r="J6" s="77"/>
      <c r="K6" s="77"/>
      <c r="L6" s="77"/>
      <c r="M6" s="82"/>
      <c r="N6" s="83"/>
      <c r="O6" s="70"/>
      <c r="P6"/>
    </row>
    <row r="7" spans="1:35" ht="19.5" customHeight="1" thickBot="1">
      <c r="A7" s="85"/>
      <c r="B7" s="78"/>
      <c r="C7" s="78"/>
      <c r="D7" s="78"/>
      <c r="E7" s="78"/>
      <c r="F7" s="78"/>
      <c r="G7" s="78"/>
      <c r="H7" s="78"/>
      <c r="I7" s="78"/>
      <c r="J7" s="78"/>
      <c r="K7" s="256" t="s">
        <v>204</v>
      </c>
      <c r="L7" s="257"/>
      <c r="M7" s="258"/>
      <c r="N7" s="225" t="s">
        <v>234</v>
      </c>
      <c r="O7" s="86"/>
    </row>
    <row r="8" spans="1:35" s="49" customFormat="1" ht="33" customHeight="1" thickBot="1">
      <c r="A8" s="87" t="s">
        <v>4</v>
      </c>
      <c r="B8" s="252" t="s">
        <v>65</v>
      </c>
      <c r="C8" s="252"/>
      <c r="D8" s="252" t="s">
        <v>62</v>
      </c>
      <c r="E8" s="252"/>
      <c r="F8" s="289" t="s">
        <v>5</v>
      </c>
      <c r="G8" s="290"/>
      <c r="H8" s="291"/>
      <c r="I8" s="88" t="s">
        <v>6</v>
      </c>
      <c r="J8" s="133" t="s">
        <v>42</v>
      </c>
      <c r="K8" s="132" t="s">
        <v>66</v>
      </c>
      <c r="L8" s="132" t="s">
        <v>74</v>
      </c>
      <c r="M8" s="133" t="s">
        <v>75</v>
      </c>
      <c r="N8" s="133" t="s">
        <v>7</v>
      </c>
      <c r="O8" s="89"/>
      <c r="P8" s="54"/>
      <c r="Q8" s="54"/>
      <c r="R8" s="54"/>
      <c r="S8" s="54"/>
      <c r="T8" s="54"/>
      <c r="U8" s="54"/>
      <c r="V8" s="55" t="s">
        <v>15</v>
      </c>
      <c r="W8" s="55" t="s">
        <v>16</v>
      </c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</row>
    <row r="9" spans="1:35" s="50" customFormat="1" ht="24" customHeight="1">
      <c r="A9" s="15"/>
      <c r="B9" s="247"/>
      <c r="C9" s="247"/>
      <c r="D9" s="253"/>
      <c r="E9" s="253"/>
      <c r="F9" s="292"/>
      <c r="G9" s="293"/>
      <c r="H9" s="294"/>
      <c r="I9" s="16"/>
      <c r="J9" s="151">
        <v>0.45</v>
      </c>
      <c r="K9" s="139"/>
      <c r="L9" s="140"/>
      <c r="M9" s="141"/>
      <c r="N9" s="152">
        <f>IF(AND(D9="",I9&lt;&gt;0),"Prov Missing",J9*I9)</f>
        <v>0</v>
      </c>
      <c r="O9" s="90"/>
      <c r="P9" s="56"/>
      <c r="Q9" s="56"/>
      <c r="R9" s="56"/>
      <c r="S9" s="57">
        <f>IF(D9="",0,VLOOKUP(D9,Taxes,2,FALSE))</f>
        <v>0</v>
      </c>
      <c r="T9" s="57">
        <f>IF(D9="",0,VLOOKUP(D9,Taxes,3,FALSE))</f>
        <v>0</v>
      </c>
      <c r="U9" s="58">
        <f>(N9)/(1+S9+T9)</f>
        <v>0</v>
      </c>
      <c r="V9" s="59">
        <f>U9*S9*50%</f>
        <v>0</v>
      </c>
      <c r="W9" s="59">
        <f>IF(D9="Ontario",U9*T9*82%,0)</f>
        <v>0</v>
      </c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</row>
    <row r="10" spans="1:35" s="50" customFormat="1" ht="24" customHeight="1">
      <c r="A10" s="15"/>
      <c r="B10" s="247"/>
      <c r="C10" s="247"/>
      <c r="D10" s="248"/>
      <c r="E10" s="248"/>
      <c r="F10" s="295"/>
      <c r="G10" s="296"/>
      <c r="H10" s="297"/>
      <c r="I10" s="16"/>
      <c r="J10" s="151">
        <v>0.45</v>
      </c>
      <c r="K10" s="142"/>
      <c r="L10" s="143"/>
      <c r="M10" s="141"/>
      <c r="N10" s="152">
        <f>IF(AND(D10="",I10&lt;&gt;0),"Prov Missing",J10*I10)</f>
        <v>0</v>
      </c>
      <c r="O10" s="90"/>
      <c r="P10" s="56"/>
      <c r="Q10" s="56"/>
      <c r="R10" s="56"/>
      <c r="S10" s="57">
        <f>IF(D10="Select…",0,IF(D10="",0,VLOOKUP(D10,Taxes,2,FALSE)))</f>
        <v>0</v>
      </c>
      <c r="T10" s="57">
        <f>IF(D10="Select…",0,IF(D10="",0,VLOOKUP(D10,Taxes,3,FALSE)))</f>
        <v>0</v>
      </c>
      <c r="U10" s="58">
        <f>(N10)/(1+S10+T10)</f>
        <v>0</v>
      </c>
      <c r="V10" s="59">
        <f>U10*S10*50%</f>
        <v>0</v>
      </c>
      <c r="W10" s="59">
        <f>IF(D10="Ontario",U10*T10*82%,0)</f>
        <v>0</v>
      </c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</row>
    <row r="11" spans="1:35" s="50" customFormat="1" ht="24" customHeight="1" thickBot="1">
      <c r="A11" s="15"/>
      <c r="B11" s="274"/>
      <c r="C11" s="275"/>
      <c r="D11" s="276"/>
      <c r="E11" s="276"/>
      <c r="F11" s="298"/>
      <c r="G11" s="299"/>
      <c r="H11" s="300"/>
      <c r="I11" s="16"/>
      <c r="J11" s="151">
        <v>0.45</v>
      </c>
      <c r="K11" s="144"/>
      <c r="L11" s="145"/>
      <c r="M11" s="141"/>
      <c r="N11" s="152">
        <f>IF(AND(D11="",I11&lt;&gt;0),"Prov Missing",J11*I11)</f>
        <v>0</v>
      </c>
      <c r="O11" s="90"/>
      <c r="P11" s="56"/>
      <c r="Q11" s="56"/>
      <c r="R11" s="56"/>
      <c r="S11" s="57">
        <f>IF(D11="Select…",0,IF(D11="",0,VLOOKUP(D11,Taxes,2,FALSE)))</f>
        <v>0</v>
      </c>
      <c r="T11" s="57">
        <f>IF(D11="Select…",0,IF(D11="",0,VLOOKUP(D11,Taxes,3,FALSE)))</f>
        <v>0</v>
      </c>
      <c r="U11" s="58">
        <f>(N11)/(1+S11+T11)</f>
        <v>0</v>
      </c>
      <c r="V11" s="59">
        <f>U11*S11*50%</f>
        <v>0</v>
      </c>
      <c r="W11" s="59">
        <f>IF(D11="Ontario",U11*T11*82%,0)</f>
        <v>0</v>
      </c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</row>
    <row r="12" spans="1:35" s="50" customFormat="1" ht="24" customHeight="1" thickBot="1">
      <c r="A12" s="91"/>
      <c r="B12" s="277"/>
      <c r="C12" s="277"/>
      <c r="D12" s="278"/>
      <c r="E12" s="278"/>
      <c r="F12" s="92"/>
      <c r="G12" s="92"/>
      <c r="H12" s="277"/>
      <c r="I12" s="277"/>
      <c r="J12" s="277"/>
      <c r="K12" s="277"/>
      <c r="L12" s="93"/>
      <c r="M12" s="94" t="s">
        <v>7</v>
      </c>
      <c r="N12" s="153">
        <f>SUM(N9:N11)</f>
        <v>0</v>
      </c>
      <c r="O12" s="90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</row>
    <row r="13" spans="1:35" s="51" customFormat="1" ht="24" thickBot="1">
      <c r="A13" s="95"/>
      <c r="B13" s="96"/>
      <c r="C13" s="96"/>
      <c r="D13" s="97"/>
      <c r="E13" s="97"/>
      <c r="F13" s="97"/>
      <c r="G13" s="97"/>
      <c r="H13" s="98"/>
      <c r="I13" s="98"/>
      <c r="J13" s="98"/>
      <c r="K13" s="99"/>
      <c r="L13" s="100"/>
      <c r="M13" s="101"/>
      <c r="N13" s="102"/>
      <c r="O13" s="103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</row>
    <row r="14" spans="1:35" s="52" customFormat="1" ht="23.25" customHeight="1">
      <c r="A14" s="231" t="s">
        <v>8</v>
      </c>
      <c r="B14" s="229" t="s">
        <v>76</v>
      </c>
      <c r="C14" s="231" t="s">
        <v>9</v>
      </c>
      <c r="D14" s="231" t="s">
        <v>10</v>
      </c>
      <c r="E14" s="233" t="s">
        <v>52</v>
      </c>
      <c r="F14" s="241" t="s">
        <v>39</v>
      </c>
      <c r="G14" s="241" t="s">
        <v>64</v>
      </c>
      <c r="H14" s="235" t="s">
        <v>15</v>
      </c>
      <c r="I14" s="237" t="s">
        <v>16</v>
      </c>
      <c r="J14" s="243" t="s">
        <v>40</v>
      </c>
      <c r="K14" s="243" t="s">
        <v>66</v>
      </c>
      <c r="L14" s="243" t="s">
        <v>74</v>
      </c>
      <c r="M14" s="239" t="s">
        <v>75</v>
      </c>
      <c r="N14" s="227" t="s">
        <v>7</v>
      </c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</row>
    <row r="15" spans="1:35" s="52" customFormat="1" ht="27" customHeight="1" thickBot="1">
      <c r="A15" s="232"/>
      <c r="B15" s="230"/>
      <c r="C15" s="232"/>
      <c r="D15" s="232"/>
      <c r="E15" s="234"/>
      <c r="F15" s="242"/>
      <c r="G15" s="242"/>
      <c r="H15" s="236"/>
      <c r="I15" s="238"/>
      <c r="J15" s="244"/>
      <c r="K15" s="244"/>
      <c r="L15" s="244"/>
      <c r="M15" s="240"/>
      <c r="N15" s="228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</row>
    <row r="16" spans="1:35" s="53" customFormat="1" ht="24" customHeight="1">
      <c r="A16" s="15"/>
      <c r="B16" s="17"/>
      <c r="C16" s="18"/>
      <c r="D16" s="19"/>
      <c r="E16" s="38"/>
      <c r="F16" s="40"/>
      <c r="G16" s="129"/>
      <c r="H16" s="167">
        <f t="shared" ref="H16:H28" si="0">IF(F16="Other Non-Taxable",0,IF(F16="Meals",(U16*S16*50%)*50%,IF(F16="Per Diem",(U16*S16*50%)*50%,(U16*S16*50%))))</f>
        <v>0</v>
      </c>
      <c r="I16" s="167">
        <f>IF(F16="Other Non-Taxable",0,IF(F16="Meals",W16*50%,IF(F16="Per Diem",W16*50%,W16)))</f>
        <v>0</v>
      </c>
      <c r="J16" s="168">
        <f>IF(AND(F16="",D16&lt;&gt;0),"Exp Type Missing",D16-H16-I16)</f>
        <v>0</v>
      </c>
      <c r="K16" s="139"/>
      <c r="L16" s="140"/>
      <c r="M16" s="141"/>
      <c r="N16" s="152">
        <f t="shared" ref="N16:N28" si="1">IF(AND(E16="",D16&lt;&gt;0),"Prov. Missing",D16)</f>
        <v>0</v>
      </c>
      <c r="O16" s="62"/>
      <c r="P16" s="62"/>
      <c r="Q16" s="62"/>
      <c r="R16" s="62"/>
      <c r="S16" s="57">
        <f t="shared" ref="S16:S28" si="2">IF(E16="",0,VLOOKUP(E16,Taxes,2,FALSE))</f>
        <v>0</v>
      </c>
      <c r="T16" s="57">
        <f t="shared" ref="T16:T28" si="3">IF(E16="",0,VLOOKUP(E16,Taxes,3,FALSE))</f>
        <v>0</v>
      </c>
      <c r="U16" s="58">
        <f t="shared" ref="U16:U28" si="4">(D16-G16)/(1+S16+T16)</f>
        <v>0</v>
      </c>
      <c r="V16" s="62"/>
      <c r="W16" s="59">
        <f t="shared" ref="W16:W28" si="5">IF(E16="Ontario",U16*T16*82%,0)</f>
        <v>0</v>
      </c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</row>
    <row r="17" spans="1:35" s="53" customFormat="1" ht="24" customHeight="1">
      <c r="A17" s="15"/>
      <c r="B17" s="20"/>
      <c r="C17" s="21"/>
      <c r="D17" s="22"/>
      <c r="E17" s="39"/>
      <c r="F17" s="37"/>
      <c r="G17" s="130"/>
      <c r="H17" s="169">
        <f t="shared" si="0"/>
        <v>0</v>
      </c>
      <c r="I17" s="169">
        <f t="shared" ref="I17:I28" si="6">IF(F17="Other Non-Taxable",0,IF(F17="Meals",W17*50%,IF(F17="Per Diem",W17*50%,W17)))</f>
        <v>0</v>
      </c>
      <c r="J17" s="170">
        <f>IF(AND(F17="",D17&lt;&gt;0),"Exp Type Missing",D17-H17-I17)</f>
        <v>0</v>
      </c>
      <c r="K17" s="146"/>
      <c r="L17" s="147"/>
      <c r="M17" s="141"/>
      <c r="N17" s="152">
        <f t="shared" si="1"/>
        <v>0</v>
      </c>
      <c r="O17" s="62"/>
      <c r="P17" s="62"/>
      <c r="Q17" s="62"/>
      <c r="R17" s="62"/>
      <c r="S17" s="57">
        <f t="shared" si="2"/>
        <v>0</v>
      </c>
      <c r="T17" s="57">
        <f t="shared" si="3"/>
        <v>0</v>
      </c>
      <c r="U17" s="58">
        <f t="shared" si="4"/>
        <v>0</v>
      </c>
      <c r="V17" s="62"/>
      <c r="W17" s="59">
        <f t="shared" si="5"/>
        <v>0</v>
      </c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</row>
    <row r="18" spans="1:35" s="53" customFormat="1" ht="24" customHeight="1">
      <c r="A18" s="15"/>
      <c r="B18" s="23"/>
      <c r="C18" s="21"/>
      <c r="D18" s="22"/>
      <c r="E18" s="39"/>
      <c r="F18" s="37"/>
      <c r="G18" s="130"/>
      <c r="H18" s="169">
        <f t="shared" si="0"/>
        <v>0</v>
      </c>
      <c r="I18" s="169">
        <f t="shared" si="6"/>
        <v>0</v>
      </c>
      <c r="J18" s="170">
        <f t="shared" ref="J18:J28" si="7">IF(AND(F18="",D18&lt;&gt;0),"Exp Type Missing",D18-H18-I18)</f>
        <v>0</v>
      </c>
      <c r="K18" s="146"/>
      <c r="L18" s="147"/>
      <c r="M18" s="141"/>
      <c r="N18" s="152">
        <f t="shared" si="1"/>
        <v>0</v>
      </c>
      <c r="O18" s="62"/>
      <c r="P18" s="62"/>
      <c r="Q18" s="62"/>
      <c r="R18" s="62"/>
      <c r="S18" s="57">
        <f t="shared" si="2"/>
        <v>0</v>
      </c>
      <c r="T18" s="57">
        <f t="shared" si="3"/>
        <v>0</v>
      </c>
      <c r="U18" s="58">
        <f t="shared" si="4"/>
        <v>0</v>
      </c>
      <c r="V18" s="62"/>
      <c r="W18" s="59">
        <f t="shared" si="5"/>
        <v>0</v>
      </c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</row>
    <row r="19" spans="1:35" s="53" customFormat="1" ht="24" customHeight="1">
      <c r="A19" s="15"/>
      <c r="B19" s="20"/>
      <c r="C19" s="21"/>
      <c r="D19" s="22"/>
      <c r="E19" s="39"/>
      <c r="F19" s="37"/>
      <c r="G19" s="130"/>
      <c r="H19" s="169">
        <f t="shared" si="0"/>
        <v>0</v>
      </c>
      <c r="I19" s="169">
        <f t="shared" si="6"/>
        <v>0</v>
      </c>
      <c r="J19" s="170">
        <f t="shared" si="7"/>
        <v>0</v>
      </c>
      <c r="K19" s="146"/>
      <c r="L19" s="147"/>
      <c r="M19" s="141"/>
      <c r="N19" s="152">
        <f t="shared" si="1"/>
        <v>0</v>
      </c>
      <c r="O19" s="62"/>
      <c r="P19" s="62"/>
      <c r="Q19" s="62"/>
      <c r="R19" s="62"/>
      <c r="S19" s="57">
        <f t="shared" si="2"/>
        <v>0</v>
      </c>
      <c r="T19" s="57">
        <f t="shared" si="3"/>
        <v>0</v>
      </c>
      <c r="U19" s="58">
        <f t="shared" si="4"/>
        <v>0</v>
      </c>
      <c r="V19" s="62"/>
      <c r="W19" s="59">
        <f t="shared" si="5"/>
        <v>0</v>
      </c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</row>
    <row r="20" spans="1:35" s="53" customFormat="1" ht="24" customHeight="1">
      <c r="A20" s="15"/>
      <c r="B20" s="23"/>
      <c r="C20" s="21"/>
      <c r="D20" s="22"/>
      <c r="E20" s="39"/>
      <c r="F20" s="37"/>
      <c r="G20" s="130"/>
      <c r="H20" s="169">
        <f t="shared" si="0"/>
        <v>0</v>
      </c>
      <c r="I20" s="169">
        <f t="shared" si="6"/>
        <v>0</v>
      </c>
      <c r="J20" s="170">
        <f t="shared" si="7"/>
        <v>0</v>
      </c>
      <c r="K20" s="146"/>
      <c r="L20" s="147"/>
      <c r="M20" s="141"/>
      <c r="N20" s="152">
        <f t="shared" si="1"/>
        <v>0</v>
      </c>
      <c r="O20" s="62"/>
      <c r="P20" s="62"/>
      <c r="Q20" s="62"/>
      <c r="R20" s="62"/>
      <c r="S20" s="57">
        <f t="shared" si="2"/>
        <v>0</v>
      </c>
      <c r="T20" s="57">
        <f t="shared" si="3"/>
        <v>0</v>
      </c>
      <c r="U20" s="58">
        <f t="shared" si="4"/>
        <v>0</v>
      </c>
      <c r="V20" s="62"/>
      <c r="W20" s="59">
        <f t="shared" si="5"/>
        <v>0</v>
      </c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</row>
    <row r="21" spans="1:35" s="53" customFormat="1" ht="24" customHeight="1">
      <c r="A21" s="15"/>
      <c r="B21" s="20"/>
      <c r="C21" s="21"/>
      <c r="D21" s="22"/>
      <c r="E21" s="39"/>
      <c r="F21" s="37"/>
      <c r="G21" s="130"/>
      <c r="H21" s="169">
        <f t="shared" si="0"/>
        <v>0</v>
      </c>
      <c r="I21" s="169">
        <f t="shared" si="6"/>
        <v>0</v>
      </c>
      <c r="J21" s="170">
        <f t="shared" si="7"/>
        <v>0</v>
      </c>
      <c r="K21" s="146"/>
      <c r="L21" s="147"/>
      <c r="M21" s="141"/>
      <c r="N21" s="152">
        <f t="shared" si="1"/>
        <v>0</v>
      </c>
      <c r="O21" s="62"/>
      <c r="P21" s="62"/>
      <c r="Q21" s="62"/>
      <c r="R21" s="62"/>
      <c r="S21" s="57">
        <f t="shared" si="2"/>
        <v>0</v>
      </c>
      <c r="T21" s="57">
        <f t="shared" si="3"/>
        <v>0</v>
      </c>
      <c r="U21" s="58">
        <f t="shared" si="4"/>
        <v>0</v>
      </c>
      <c r="V21" s="62"/>
      <c r="W21" s="59">
        <f t="shared" si="5"/>
        <v>0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</row>
    <row r="22" spans="1:35" s="53" customFormat="1" ht="24" customHeight="1">
      <c r="A22" s="15"/>
      <c r="B22" s="23"/>
      <c r="C22" s="21"/>
      <c r="D22" s="22"/>
      <c r="E22" s="39"/>
      <c r="F22" s="37"/>
      <c r="G22" s="130"/>
      <c r="H22" s="169">
        <f t="shared" si="0"/>
        <v>0</v>
      </c>
      <c r="I22" s="169">
        <f t="shared" si="6"/>
        <v>0</v>
      </c>
      <c r="J22" s="170">
        <f t="shared" si="7"/>
        <v>0</v>
      </c>
      <c r="K22" s="146"/>
      <c r="L22" s="147"/>
      <c r="M22" s="141"/>
      <c r="N22" s="152">
        <f t="shared" si="1"/>
        <v>0</v>
      </c>
      <c r="O22" s="62"/>
      <c r="P22" s="62"/>
      <c r="Q22" s="62"/>
      <c r="R22" s="62"/>
      <c r="S22" s="57">
        <f t="shared" si="2"/>
        <v>0</v>
      </c>
      <c r="T22" s="57">
        <f t="shared" si="3"/>
        <v>0</v>
      </c>
      <c r="U22" s="58">
        <f t="shared" si="4"/>
        <v>0</v>
      </c>
      <c r="V22" s="62"/>
      <c r="W22" s="59">
        <f t="shared" si="5"/>
        <v>0</v>
      </c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</row>
    <row r="23" spans="1:35" s="53" customFormat="1" ht="24" customHeight="1">
      <c r="A23" s="15"/>
      <c r="B23" s="20"/>
      <c r="C23" s="21"/>
      <c r="D23" s="22"/>
      <c r="E23" s="39"/>
      <c r="F23" s="37"/>
      <c r="G23" s="130"/>
      <c r="H23" s="169">
        <f t="shared" si="0"/>
        <v>0</v>
      </c>
      <c r="I23" s="169">
        <f t="shared" si="6"/>
        <v>0</v>
      </c>
      <c r="J23" s="170">
        <f t="shared" si="7"/>
        <v>0</v>
      </c>
      <c r="K23" s="146"/>
      <c r="L23" s="147"/>
      <c r="M23" s="141"/>
      <c r="N23" s="152">
        <f t="shared" si="1"/>
        <v>0</v>
      </c>
      <c r="O23" s="62"/>
      <c r="P23" s="62"/>
      <c r="Q23" s="62"/>
      <c r="R23" s="62"/>
      <c r="S23" s="57">
        <f t="shared" si="2"/>
        <v>0</v>
      </c>
      <c r="T23" s="57">
        <f t="shared" si="3"/>
        <v>0</v>
      </c>
      <c r="U23" s="58">
        <f t="shared" si="4"/>
        <v>0</v>
      </c>
      <c r="V23" s="62"/>
      <c r="W23" s="59">
        <f t="shared" si="5"/>
        <v>0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</row>
    <row r="24" spans="1:35" s="53" customFormat="1" ht="24" customHeight="1">
      <c r="A24" s="15"/>
      <c r="B24" s="23"/>
      <c r="C24" s="21"/>
      <c r="D24" s="22"/>
      <c r="E24" s="39"/>
      <c r="F24" s="37"/>
      <c r="G24" s="130"/>
      <c r="H24" s="169">
        <f t="shared" si="0"/>
        <v>0</v>
      </c>
      <c r="I24" s="169">
        <f t="shared" si="6"/>
        <v>0</v>
      </c>
      <c r="J24" s="170">
        <f t="shared" si="7"/>
        <v>0</v>
      </c>
      <c r="K24" s="146"/>
      <c r="L24" s="147"/>
      <c r="M24" s="141"/>
      <c r="N24" s="152">
        <f t="shared" si="1"/>
        <v>0</v>
      </c>
      <c r="O24" s="62"/>
      <c r="P24" s="62"/>
      <c r="Q24" s="62"/>
      <c r="R24" s="62"/>
      <c r="S24" s="57">
        <f t="shared" si="2"/>
        <v>0</v>
      </c>
      <c r="T24" s="57">
        <f t="shared" si="3"/>
        <v>0</v>
      </c>
      <c r="U24" s="58">
        <f t="shared" si="4"/>
        <v>0</v>
      </c>
      <c r="V24" s="62"/>
      <c r="W24" s="59">
        <f t="shared" si="5"/>
        <v>0</v>
      </c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</row>
    <row r="25" spans="1:35" s="53" customFormat="1" ht="24" customHeight="1">
      <c r="A25" s="15"/>
      <c r="B25" s="20"/>
      <c r="C25" s="21"/>
      <c r="D25" s="22"/>
      <c r="E25" s="39"/>
      <c r="F25" s="37"/>
      <c r="G25" s="130"/>
      <c r="H25" s="169">
        <f t="shared" si="0"/>
        <v>0</v>
      </c>
      <c r="I25" s="169">
        <f t="shared" si="6"/>
        <v>0</v>
      </c>
      <c r="J25" s="170">
        <f t="shared" si="7"/>
        <v>0</v>
      </c>
      <c r="K25" s="146"/>
      <c r="L25" s="147"/>
      <c r="M25" s="141"/>
      <c r="N25" s="152">
        <f t="shared" si="1"/>
        <v>0</v>
      </c>
      <c r="O25" s="62"/>
      <c r="P25" s="62"/>
      <c r="Q25" s="62"/>
      <c r="R25" s="62"/>
      <c r="S25" s="57">
        <f t="shared" si="2"/>
        <v>0</v>
      </c>
      <c r="T25" s="57">
        <f t="shared" si="3"/>
        <v>0</v>
      </c>
      <c r="U25" s="58">
        <f t="shared" si="4"/>
        <v>0</v>
      </c>
      <c r="V25" s="62"/>
      <c r="W25" s="59">
        <f t="shared" si="5"/>
        <v>0</v>
      </c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</row>
    <row r="26" spans="1:35" s="53" customFormat="1" ht="24" customHeight="1">
      <c r="A26" s="15"/>
      <c r="B26" s="23"/>
      <c r="C26" s="21"/>
      <c r="D26" s="22"/>
      <c r="E26" s="39"/>
      <c r="F26" s="37"/>
      <c r="G26" s="130"/>
      <c r="H26" s="169">
        <f t="shared" si="0"/>
        <v>0</v>
      </c>
      <c r="I26" s="169">
        <f t="shared" si="6"/>
        <v>0</v>
      </c>
      <c r="J26" s="170">
        <f t="shared" si="7"/>
        <v>0</v>
      </c>
      <c r="K26" s="146"/>
      <c r="L26" s="147"/>
      <c r="M26" s="141"/>
      <c r="N26" s="152">
        <f t="shared" si="1"/>
        <v>0</v>
      </c>
      <c r="O26" s="62"/>
      <c r="P26" s="62"/>
      <c r="Q26" s="62"/>
      <c r="R26" s="62"/>
      <c r="S26" s="57">
        <f t="shared" si="2"/>
        <v>0</v>
      </c>
      <c r="T26" s="57">
        <f t="shared" si="3"/>
        <v>0</v>
      </c>
      <c r="U26" s="58">
        <f t="shared" si="4"/>
        <v>0</v>
      </c>
      <c r="V26" s="62"/>
      <c r="W26" s="59">
        <f t="shared" si="5"/>
        <v>0</v>
      </c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</row>
    <row r="27" spans="1:35" s="53" customFormat="1" ht="24" customHeight="1">
      <c r="A27" s="15"/>
      <c r="B27" s="20"/>
      <c r="C27" s="21"/>
      <c r="D27" s="22"/>
      <c r="E27" s="39"/>
      <c r="F27" s="37"/>
      <c r="G27" s="131"/>
      <c r="H27" s="171">
        <f t="shared" si="0"/>
        <v>0</v>
      </c>
      <c r="I27" s="171">
        <f t="shared" si="6"/>
        <v>0</v>
      </c>
      <c r="J27" s="170">
        <f t="shared" si="7"/>
        <v>0</v>
      </c>
      <c r="K27" s="146"/>
      <c r="L27" s="147"/>
      <c r="M27" s="141"/>
      <c r="N27" s="152">
        <f t="shared" si="1"/>
        <v>0</v>
      </c>
      <c r="O27" s="62"/>
      <c r="P27" s="62"/>
      <c r="Q27" s="62"/>
      <c r="R27" s="62"/>
      <c r="S27" s="57">
        <f t="shared" si="2"/>
        <v>0</v>
      </c>
      <c r="T27" s="57">
        <f t="shared" si="3"/>
        <v>0</v>
      </c>
      <c r="U27" s="58">
        <f t="shared" si="4"/>
        <v>0</v>
      </c>
      <c r="V27" s="62"/>
      <c r="W27" s="59">
        <f t="shared" si="5"/>
        <v>0</v>
      </c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</row>
    <row r="28" spans="1:35" s="53" customFormat="1" ht="24" customHeight="1">
      <c r="A28" s="15"/>
      <c r="B28" s="23"/>
      <c r="C28" s="21"/>
      <c r="D28" s="22"/>
      <c r="E28" s="39"/>
      <c r="F28" s="37"/>
      <c r="G28" s="130"/>
      <c r="H28" s="169">
        <f t="shared" si="0"/>
        <v>0</v>
      </c>
      <c r="I28" s="169">
        <f t="shared" si="6"/>
        <v>0</v>
      </c>
      <c r="J28" s="170">
        <f t="shared" si="7"/>
        <v>0</v>
      </c>
      <c r="K28" s="146"/>
      <c r="L28" s="147"/>
      <c r="M28" s="141"/>
      <c r="N28" s="152">
        <f t="shared" si="1"/>
        <v>0</v>
      </c>
      <c r="O28" s="62"/>
      <c r="P28" s="62"/>
      <c r="Q28" s="62"/>
      <c r="R28" s="62"/>
      <c r="S28" s="57">
        <f t="shared" si="2"/>
        <v>0</v>
      </c>
      <c r="T28" s="57">
        <f t="shared" si="3"/>
        <v>0</v>
      </c>
      <c r="U28" s="58">
        <f t="shared" si="4"/>
        <v>0</v>
      </c>
      <c r="V28" s="62"/>
      <c r="W28" s="59">
        <f t="shared" si="5"/>
        <v>0</v>
      </c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</row>
    <row r="29" spans="1:35" s="53" customFormat="1" ht="24" customHeight="1" thickBot="1">
      <c r="A29" s="281" t="s">
        <v>41</v>
      </c>
      <c r="B29" s="282"/>
      <c r="C29" s="283"/>
      <c r="D29" s="24">
        <f>N12</f>
        <v>0</v>
      </c>
      <c r="E29" s="25"/>
      <c r="F29" s="26"/>
      <c r="G29" s="27"/>
      <c r="H29" s="28">
        <f>SUM(V9:V11)</f>
        <v>0</v>
      </c>
      <c r="I29" s="29">
        <f>SUM(W9:W11)</f>
        <v>0</v>
      </c>
      <c r="J29" s="30">
        <f>D29-I29-H29</f>
        <v>0</v>
      </c>
      <c r="K29" s="148"/>
      <c r="L29" s="149"/>
      <c r="M29" s="150"/>
      <c r="N29" s="154">
        <f>SUM(H29:J29)</f>
        <v>0</v>
      </c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</row>
    <row r="30" spans="1:35" s="50" customFormat="1" ht="24" customHeight="1" thickBot="1">
      <c r="A30" s="284" t="s">
        <v>13</v>
      </c>
      <c r="B30" s="285"/>
      <c r="C30" s="285"/>
      <c r="D30" s="31">
        <f>SUM(D16:D29)</f>
        <v>0</v>
      </c>
      <c r="E30" s="32"/>
      <c r="F30" s="32"/>
      <c r="G30" s="31"/>
      <c r="H30" s="31">
        <f>SUM(H16:H29)</f>
        <v>0</v>
      </c>
      <c r="I30" s="31">
        <f>SUM(I16:I29)</f>
        <v>0</v>
      </c>
      <c r="J30" s="31">
        <f>SUM(J16:J29)</f>
        <v>0</v>
      </c>
      <c r="K30" s="33"/>
      <c r="L30" s="34"/>
      <c r="M30" s="35"/>
      <c r="N30" s="218">
        <f>SUM(N16:N29)</f>
        <v>0</v>
      </c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</row>
    <row r="31" spans="1:35" ht="10.5" customHeight="1">
      <c r="A31" s="104"/>
      <c r="B31" s="105"/>
      <c r="C31" s="106"/>
      <c r="D31" s="106"/>
      <c r="E31" s="107"/>
      <c r="F31" s="107"/>
      <c r="G31" s="107"/>
      <c r="H31" s="106"/>
      <c r="I31" s="106"/>
      <c r="J31" s="106"/>
      <c r="K31" s="106"/>
      <c r="L31" s="106"/>
      <c r="M31" s="108"/>
      <c r="N31" s="109"/>
    </row>
    <row r="32" spans="1:35">
      <c r="A32" s="279" t="s">
        <v>11</v>
      </c>
      <c r="B32" s="280"/>
      <c r="C32" s="172" t="s">
        <v>206</v>
      </c>
      <c r="D32" s="173"/>
      <c r="E32" s="174"/>
      <c r="F32" s="174"/>
      <c r="G32" s="174"/>
      <c r="H32" s="174"/>
      <c r="I32" s="174"/>
      <c r="J32" s="175"/>
      <c r="K32" s="175"/>
      <c r="L32" s="173" t="s">
        <v>205</v>
      </c>
      <c r="M32" s="174"/>
      <c r="N32" s="176"/>
    </row>
    <row r="33" spans="1:35">
      <c r="A33" s="112" t="s">
        <v>14</v>
      </c>
      <c r="B33" s="113"/>
      <c r="C33" s="36"/>
      <c r="D33" s="43"/>
      <c r="E33" s="43" t="s">
        <v>2</v>
      </c>
      <c r="F33" s="288"/>
      <c r="G33" s="288"/>
      <c r="H33" s="43"/>
      <c r="I33" s="43"/>
      <c r="J33" s="43"/>
      <c r="K33" s="43"/>
      <c r="L33" s="43"/>
      <c r="M33" s="43"/>
      <c r="N33" s="111"/>
    </row>
    <row r="34" spans="1:35" ht="6.75" customHeight="1" thickBot="1">
      <c r="A34" s="112"/>
      <c r="B34" s="110"/>
      <c r="C34" s="114"/>
      <c r="D34" s="115"/>
      <c r="E34" s="115"/>
      <c r="F34" s="115"/>
      <c r="G34" s="116"/>
      <c r="H34" s="116"/>
      <c r="I34" s="116"/>
      <c r="J34" s="116"/>
      <c r="K34" s="116"/>
      <c r="L34" s="116"/>
      <c r="M34" s="116"/>
      <c r="N34" s="117"/>
    </row>
    <row r="35" spans="1:35" ht="24.75" customHeight="1" thickBot="1">
      <c r="A35" s="265" t="s">
        <v>59</v>
      </c>
      <c r="B35" s="266"/>
      <c r="C35" s="155" t="str">
        <f>'Expense Type'!A2</f>
        <v>Accommodation</v>
      </c>
      <c r="D35" s="156" t="str">
        <f>'Expense Type'!A1</f>
        <v>Flights</v>
      </c>
      <c r="E35" s="155" t="str">
        <f>'Expense Type'!A3</f>
        <v>Meals</v>
      </c>
      <c r="F35" s="155" t="str">
        <f>'Expense Type'!A4</f>
        <v>Per Diem</v>
      </c>
      <c r="G35" s="155" t="str">
        <f>'Expense Type'!A9</f>
        <v>Office Supplies</v>
      </c>
      <c r="H35" s="155" t="str">
        <f>'Expense Type'!A10</f>
        <v>Printing</v>
      </c>
      <c r="I35" s="155" t="str">
        <f>'Expense Type'!A11</f>
        <v>Cell Phone</v>
      </c>
      <c r="J35" s="155" t="str">
        <f>'Expense Type'!A12</f>
        <v>Internet</v>
      </c>
      <c r="K35" s="155" t="str">
        <f>'Expense Type'!A13</f>
        <v>Courier</v>
      </c>
      <c r="L35" s="155" t="str">
        <f>'Expense Type'!A16</f>
        <v>Software</v>
      </c>
      <c r="M35" s="155" t="str">
        <f>'Expense Type'!A14</f>
        <v>Prof. Development</v>
      </c>
      <c r="N35" s="157" t="str">
        <f>'Expense Type'!A15</f>
        <v>Dues &amp; Subscriptions</v>
      </c>
    </row>
    <row r="36" spans="1:35" ht="15.75" thickBot="1">
      <c r="A36" s="267">
        <f>SUM(B45:B48)+J29</f>
        <v>0</v>
      </c>
      <c r="B36" s="268"/>
      <c r="C36" s="158">
        <f t="shared" ref="C36:N36" si="8">SUMIF($F$16:$F$29,C35,$J$16:$J$29)</f>
        <v>0</v>
      </c>
      <c r="D36" s="158">
        <f t="shared" si="8"/>
        <v>0</v>
      </c>
      <c r="E36" s="158">
        <f t="shared" si="8"/>
        <v>0</v>
      </c>
      <c r="F36" s="158">
        <f t="shared" si="8"/>
        <v>0</v>
      </c>
      <c r="G36" s="158">
        <f t="shared" si="8"/>
        <v>0</v>
      </c>
      <c r="H36" s="158">
        <f t="shared" si="8"/>
        <v>0</v>
      </c>
      <c r="I36" s="158">
        <f t="shared" si="8"/>
        <v>0</v>
      </c>
      <c r="J36" s="158">
        <f t="shared" si="8"/>
        <v>0</v>
      </c>
      <c r="K36" s="158">
        <f t="shared" si="8"/>
        <v>0</v>
      </c>
      <c r="L36" s="158">
        <f t="shared" si="8"/>
        <v>0</v>
      </c>
      <c r="M36" s="158">
        <f t="shared" si="8"/>
        <v>0</v>
      </c>
      <c r="N36" s="159">
        <f t="shared" si="8"/>
        <v>0</v>
      </c>
    </row>
    <row r="37" spans="1:35" ht="15.75" thickBot="1">
      <c r="A37" s="269">
        <v>5053</v>
      </c>
      <c r="B37" s="270"/>
      <c r="C37" s="160">
        <v>5051</v>
      </c>
      <c r="D37" s="160">
        <v>5050</v>
      </c>
      <c r="E37" s="160">
        <v>5052</v>
      </c>
      <c r="F37" s="160">
        <v>5055</v>
      </c>
      <c r="G37" s="160">
        <v>5017</v>
      </c>
      <c r="H37" s="160">
        <v>5018</v>
      </c>
      <c r="I37" s="160">
        <v>5020</v>
      </c>
      <c r="J37" s="160">
        <v>5019</v>
      </c>
      <c r="K37" s="160">
        <v>5022</v>
      </c>
      <c r="L37" s="160">
        <v>5025</v>
      </c>
      <c r="M37" s="160">
        <v>5009</v>
      </c>
      <c r="N37" s="161">
        <v>5026</v>
      </c>
    </row>
    <row r="38" spans="1:35" ht="15.75" thickBot="1">
      <c r="A38" s="162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4"/>
    </row>
    <row r="39" spans="1:35" ht="24.75" customHeight="1" thickBot="1">
      <c r="A39" s="265" t="str">
        <f>'Expense Type'!A18</f>
        <v>Referee Fees</v>
      </c>
      <c r="B39" s="266"/>
      <c r="C39" s="155" t="str">
        <f>'Expense Type'!A20</f>
        <v>Warehousing</v>
      </c>
      <c r="D39" s="155" t="str">
        <f>'Expense Type'!A19</f>
        <v>Trophies &amp; Medals</v>
      </c>
      <c r="E39" s="155" t="str">
        <f>'Expense Type'!A21</f>
        <v>Rentals Misc.</v>
      </c>
      <c r="F39" s="155" t="str">
        <f>'Expense Type'!A22</f>
        <v>Other Non-Taxable</v>
      </c>
      <c r="G39" s="155" t="str">
        <f>'Expense Type'!A23</f>
        <v>Other Taxable</v>
      </c>
      <c r="H39" s="156" t="str">
        <f>'Expense Type'!A17</f>
        <v>Honorarium</v>
      </c>
      <c r="I39" s="155" t="str">
        <f>'Expense Type'!A18</f>
        <v>Referee Fees</v>
      </c>
      <c r="J39" s="155" t="str">
        <f>'Expense Type'!A19</f>
        <v>Trophies &amp; Medals</v>
      </c>
      <c r="K39" s="155" t="str">
        <f>'Expense Type'!A21</f>
        <v>Rentals Misc.</v>
      </c>
      <c r="L39" s="155" t="str">
        <f>H14</f>
        <v>GST</v>
      </c>
      <c r="M39" s="155" t="str">
        <f>I14</f>
        <v>PST</v>
      </c>
      <c r="N39" s="165" t="s">
        <v>7</v>
      </c>
    </row>
    <row r="40" spans="1:35" ht="15.75" thickBot="1">
      <c r="A40" s="267">
        <f t="shared" ref="A40:K40" si="9">SUMIF($F$16:$F$29,A39,$J$16:$J$29)</f>
        <v>0</v>
      </c>
      <c r="B40" s="268">
        <f t="shared" si="9"/>
        <v>0</v>
      </c>
      <c r="C40" s="158">
        <f t="shared" si="9"/>
        <v>0</v>
      </c>
      <c r="D40" s="158">
        <f t="shared" si="9"/>
        <v>0</v>
      </c>
      <c r="E40" s="158">
        <f t="shared" si="9"/>
        <v>0</v>
      </c>
      <c r="F40" s="158">
        <f t="shared" si="9"/>
        <v>0</v>
      </c>
      <c r="G40" s="158">
        <f t="shared" si="9"/>
        <v>0</v>
      </c>
      <c r="H40" s="158">
        <f t="shared" si="9"/>
        <v>0</v>
      </c>
      <c r="I40" s="158">
        <f t="shared" si="9"/>
        <v>0</v>
      </c>
      <c r="J40" s="158">
        <f t="shared" si="9"/>
        <v>0</v>
      </c>
      <c r="K40" s="158">
        <f t="shared" si="9"/>
        <v>0</v>
      </c>
      <c r="L40" s="158">
        <f>H30</f>
        <v>0</v>
      </c>
      <c r="M40" s="158">
        <f>I30</f>
        <v>0</v>
      </c>
      <c r="N40" s="166">
        <f>SUM(A40:M40,A36:N36)</f>
        <v>0</v>
      </c>
    </row>
    <row r="41" spans="1:35" ht="15.75" thickBot="1">
      <c r="A41" s="269">
        <v>6017</v>
      </c>
      <c r="B41" s="270"/>
      <c r="C41" s="160">
        <v>5027</v>
      </c>
      <c r="D41" s="160">
        <v>5087</v>
      </c>
      <c r="E41" s="160">
        <v>5081</v>
      </c>
      <c r="F41" s="160"/>
      <c r="G41" s="160"/>
      <c r="H41" s="160">
        <v>5006</v>
      </c>
      <c r="I41" s="160">
        <v>6017</v>
      </c>
      <c r="J41" s="160">
        <f>'Expense Type'!B19</f>
        <v>5087</v>
      </c>
      <c r="K41" s="160">
        <f>'Expense Type'!B21</f>
        <v>5081</v>
      </c>
      <c r="L41" s="160">
        <v>1105</v>
      </c>
      <c r="M41" s="160">
        <v>1106</v>
      </c>
      <c r="N41" s="164"/>
    </row>
    <row r="42" spans="1:35" s="123" customFormat="1" ht="13.5" customHeight="1" thickBot="1">
      <c r="A42" s="118"/>
      <c r="B42" s="119"/>
      <c r="C42" s="119"/>
      <c r="D42" s="120"/>
      <c r="E42" s="120"/>
      <c r="F42" s="120"/>
      <c r="G42" s="120"/>
      <c r="H42" s="120"/>
      <c r="I42" s="120"/>
      <c r="J42" s="120"/>
      <c r="K42" s="120"/>
      <c r="L42" s="120"/>
      <c r="M42" s="121"/>
      <c r="N42" s="122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</row>
    <row r="44" spans="1:35" s="58" customFormat="1">
      <c r="M44" s="125"/>
      <c r="N44" s="125"/>
    </row>
    <row r="45" spans="1:35" s="126" customFormat="1" ht="15" customHeight="1">
      <c r="A45" s="58" t="s">
        <v>33</v>
      </c>
      <c r="B45" s="64">
        <f>SUMIF($F$16:$F$29,A45,$J$16:$J$29)</f>
        <v>0</v>
      </c>
      <c r="D45" s="127"/>
      <c r="M45" s="128"/>
      <c r="N45" s="128"/>
    </row>
    <row r="46" spans="1:35" s="58" customFormat="1">
      <c r="A46" s="58" t="s">
        <v>34</v>
      </c>
      <c r="B46" s="64">
        <f>SUMIF($F$16:$F$29,A46,$J$16:$J$29)</f>
        <v>0</v>
      </c>
      <c r="M46" s="125"/>
      <c r="N46" s="125"/>
    </row>
    <row r="47" spans="1:35" s="58" customFormat="1">
      <c r="A47" s="58" t="s">
        <v>35</v>
      </c>
      <c r="B47" s="64">
        <f>SUMIF($F$16:$F$29,A47,$J$16:$J$29)</f>
        <v>0</v>
      </c>
      <c r="M47" s="125"/>
      <c r="N47" s="125"/>
    </row>
    <row r="48" spans="1:35" s="58" customFormat="1">
      <c r="A48" s="58" t="s">
        <v>37</v>
      </c>
      <c r="B48" s="64">
        <f>SUMIF($F$16:$F$29,A48,$J$16:$J$29)</f>
        <v>0</v>
      </c>
      <c r="M48" s="125"/>
      <c r="N48" s="125"/>
    </row>
    <row r="49" spans="13:14" s="58" customFormat="1">
      <c r="M49" s="125"/>
      <c r="N49" s="125"/>
    </row>
    <row r="50" spans="13:14" s="58" customFormat="1">
      <c r="M50" s="125"/>
      <c r="N50" s="125"/>
    </row>
    <row r="51" spans="13:14" s="58" customFormat="1">
      <c r="M51" s="125"/>
      <c r="N51" s="125"/>
    </row>
    <row r="52" spans="13:14" s="58" customFormat="1">
      <c r="M52" s="125"/>
      <c r="N52" s="125"/>
    </row>
    <row r="53" spans="13:14" s="58" customFormat="1">
      <c r="M53" s="125"/>
      <c r="N53" s="125"/>
    </row>
    <row r="54" spans="13:14" s="58" customFormat="1">
      <c r="M54" s="125"/>
      <c r="N54" s="125"/>
    </row>
    <row r="55" spans="13:14" s="58" customFormat="1">
      <c r="M55" s="125"/>
      <c r="N55" s="125"/>
    </row>
    <row r="56" spans="13:14" s="58" customFormat="1">
      <c r="M56" s="125"/>
      <c r="N56" s="125"/>
    </row>
    <row r="57" spans="13:14" s="58" customFormat="1">
      <c r="M57" s="125"/>
      <c r="N57" s="125"/>
    </row>
    <row r="58" spans="13:14" s="58" customFormat="1">
      <c r="M58" s="125"/>
      <c r="N58" s="125"/>
    </row>
    <row r="59" spans="13:14" s="58" customFormat="1">
      <c r="M59" s="125"/>
      <c r="N59" s="125"/>
    </row>
    <row r="60" spans="13:14" s="58" customFormat="1">
      <c r="M60" s="125"/>
      <c r="N60" s="125"/>
    </row>
    <row r="61" spans="13:14" s="58" customFormat="1">
      <c r="M61" s="125"/>
      <c r="N61" s="125"/>
    </row>
    <row r="62" spans="13:14" s="58" customFormat="1">
      <c r="M62" s="125"/>
      <c r="N62" s="125"/>
    </row>
    <row r="63" spans="13:14" s="58" customFormat="1">
      <c r="M63" s="125"/>
      <c r="N63" s="125"/>
    </row>
    <row r="64" spans="13:14" s="58" customFormat="1">
      <c r="M64" s="125"/>
      <c r="N64" s="125"/>
    </row>
    <row r="65" spans="13:14" s="58" customFormat="1">
      <c r="M65" s="125"/>
      <c r="N65" s="125"/>
    </row>
    <row r="66" spans="13:14" s="58" customFormat="1">
      <c r="M66" s="125"/>
      <c r="N66" s="125"/>
    </row>
    <row r="67" spans="13:14" s="58" customFormat="1">
      <c r="M67" s="125"/>
      <c r="N67" s="125"/>
    </row>
    <row r="68" spans="13:14" s="58" customFormat="1">
      <c r="M68" s="125"/>
      <c r="N68" s="125"/>
    </row>
    <row r="69" spans="13:14" s="58" customFormat="1">
      <c r="M69" s="125"/>
      <c r="N69" s="125"/>
    </row>
    <row r="70" spans="13:14" s="58" customFormat="1">
      <c r="M70" s="125"/>
      <c r="N70" s="125"/>
    </row>
    <row r="71" spans="13:14" s="58" customFormat="1">
      <c r="M71" s="125"/>
      <c r="N71" s="125"/>
    </row>
    <row r="72" spans="13:14" s="58" customFormat="1">
      <c r="M72" s="125"/>
      <c r="N72" s="125"/>
    </row>
  </sheetData>
  <sheetProtection algorithmName="SHA-512" hashValue="8IhjCWN0xXvAOgqxxRD2hXTXLoJYnDf4A791cHqpbgnf20Fb6zkw41pHPGUkZHW1dS4hHtq7LhzuUoEsIcz8Cw==" saltValue="cdnPuyeVtwZ4vvAHUKfBBg==" spinCount="100000" sheet="1" objects="1" scenarios="1"/>
  <mergeCells count="47">
    <mergeCell ref="F33:G33"/>
    <mergeCell ref="F8:H8"/>
    <mergeCell ref="F9:H9"/>
    <mergeCell ref="F10:H10"/>
    <mergeCell ref="F11:H11"/>
    <mergeCell ref="H12:K12"/>
    <mergeCell ref="A41:B41"/>
    <mergeCell ref="B3:D3"/>
    <mergeCell ref="B11:C11"/>
    <mergeCell ref="D11:E11"/>
    <mergeCell ref="A14:A15"/>
    <mergeCell ref="A36:B36"/>
    <mergeCell ref="B12:C12"/>
    <mergeCell ref="D12:E12"/>
    <mergeCell ref="A35:B35"/>
    <mergeCell ref="A32:B32"/>
    <mergeCell ref="A29:C29"/>
    <mergeCell ref="A30:C30"/>
    <mergeCell ref="A4:A5"/>
    <mergeCell ref="B1:D1"/>
    <mergeCell ref="B2:D2"/>
    <mergeCell ref="A39:B39"/>
    <mergeCell ref="A40:B40"/>
    <mergeCell ref="A37:B37"/>
    <mergeCell ref="K4:L4"/>
    <mergeCell ref="B10:C10"/>
    <mergeCell ref="D10:E10"/>
    <mergeCell ref="B4:D4"/>
    <mergeCell ref="B8:C8"/>
    <mergeCell ref="D8:E8"/>
    <mergeCell ref="B9:C9"/>
    <mergeCell ref="D9:E9"/>
    <mergeCell ref="K5:L5"/>
    <mergeCell ref="K7:M7"/>
    <mergeCell ref="N14:N15"/>
    <mergeCell ref="B14:B15"/>
    <mergeCell ref="C14:C15"/>
    <mergeCell ref="D14:D15"/>
    <mergeCell ref="E14:E15"/>
    <mergeCell ref="H14:H15"/>
    <mergeCell ref="I14:I15"/>
    <mergeCell ref="M14:M15"/>
    <mergeCell ref="F14:F15"/>
    <mergeCell ref="G14:G15"/>
    <mergeCell ref="J14:J15"/>
    <mergeCell ref="K14:K15"/>
    <mergeCell ref="L14:L15"/>
  </mergeCells>
  <phoneticPr fontId="14" type="noConversion"/>
  <conditionalFormatting sqref="N16">
    <cfRule type="containsText" dxfId="4" priority="4" operator="containsText" text="Prov. Missing">
      <formula>NOT(ISERROR(SEARCH("Prov. Missing",N16)))</formula>
    </cfRule>
    <cfRule type="cellIs" dxfId="3" priority="5" operator="equal">
      <formula>"""Prov. Missing"""</formula>
    </cfRule>
  </conditionalFormatting>
  <conditionalFormatting sqref="N17:N28">
    <cfRule type="containsText" dxfId="2" priority="3" operator="containsText" text="Prov. Missing">
      <formula>NOT(ISERROR(SEARCH("Prov. Missing",N17)))</formula>
    </cfRule>
  </conditionalFormatting>
  <conditionalFormatting sqref="J16:J28">
    <cfRule type="containsText" dxfId="1" priority="2" operator="containsText" text="Exp Type Missing">
      <formula>NOT(ISERROR(SEARCH("Exp Type Missing",J16)))</formula>
    </cfRule>
  </conditionalFormatting>
  <conditionalFormatting sqref="N9:N11">
    <cfRule type="containsText" dxfId="0" priority="1" operator="containsText" text="Prov Missing">
      <formula>NOT(ISERROR(SEARCH("Prov Missing",N9)))</formula>
    </cfRule>
  </conditionalFormatting>
  <dataValidations disablePrompts="1" count="12">
    <dataValidation type="list" allowBlank="1" showInputMessage="1" showErrorMessage="1" sqref="D9:E11 E16:E28">
      <formula1>Location</formula1>
    </dataValidation>
    <dataValidation type="list" allowBlank="1" showInputMessage="1" showErrorMessage="1" sqref="F16:F28">
      <formula1>ExpenseType</formula1>
    </dataValidation>
    <dataValidation type="list" allowBlank="1" showInputMessage="1" showErrorMessage="1" sqref="K9:K11 K16:K28">
      <formula1>Class</formula1>
    </dataValidation>
    <dataValidation type="list" allowBlank="1" showInputMessage="1" showErrorMessage="1" sqref="L9">
      <formula1>INDIRECT($K$9)</formula1>
    </dataValidation>
    <dataValidation type="list" allowBlank="1" showInputMessage="1" showErrorMessage="1" sqref="M9">
      <formula1>INDIRECT($L$9)</formula1>
    </dataValidation>
    <dataValidation type="list" allowBlank="1" showInputMessage="1" showErrorMessage="1" sqref="L10">
      <formula1>INDIRECT($K$10)</formula1>
    </dataValidation>
    <dataValidation type="list" allowBlank="1" showInputMessage="1" showErrorMessage="1" sqref="M11">
      <formula1>INDIRECT($L$11)</formula1>
    </dataValidation>
    <dataValidation type="list" allowBlank="1" showInputMessage="1" showErrorMessage="1" sqref="L11">
      <formula1>INDIRECT($K$11)</formula1>
    </dataValidation>
    <dataValidation type="list" allowBlank="1" showInputMessage="1" showErrorMessage="1" sqref="M10">
      <formula1>INDIRECT($L$10)</formula1>
    </dataValidation>
    <dataValidation type="list" allowBlank="1" showInputMessage="1" showErrorMessage="1" sqref="L16">
      <formula1>INDIRECT($K$16)</formula1>
    </dataValidation>
    <dataValidation type="list" allowBlank="1" showInputMessage="1" showErrorMessage="1" sqref="L17:L28">
      <formula1>INDIRECT($K17)</formula1>
    </dataValidation>
    <dataValidation type="list" allowBlank="1" showInputMessage="1" showErrorMessage="1" sqref="M16:M28">
      <formula1>INDIRECT($L16)</formula1>
    </dataValidation>
  </dataValidations>
  <printOptions horizontalCentered="1" verticalCentered="1"/>
  <pageMargins left="0.59055118110236204" right="0.27" top="0.39370078740157499" bottom="0.43307086614173201" header="0.31496062992126" footer="0.31496062992126"/>
  <pageSetup scale="63" orientation="landscape" r:id="rId1"/>
  <headerFooter>
    <oddFooter>&amp;L
&amp;"-,Bold"&amp;12Expense Claim Form&amp;R
&amp;"-,Bold"&amp;12
Version 5.0  Sep 2017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F24"/>
  <sheetViews>
    <sheetView zoomScaleNormal="100" zoomScaleSheetLayoutView="90" workbookViewId="0">
      <selection activeCell="W14" sqref="W14"/>
    </sheetView>
  </sheetViews>
  <sheetFormatPr defaultRowHeight="15"/>
  <cols>
    <col min="1" max="1" width="10.140625" customWidth="1"/>
    <col min="2" max="2" width="4.42578125" style="302" customWidth="1"/>
    <col min="3" max="3" width="0.7109375" customWidth="1"/>
    <col min="4" max="4" width="5" customWidth="1"/>
    <col min="5" max="5" width="2.7109375" customWidth="1"/>
    <col min="17" max="17" width="12.140625" customWidth="1"/>
    <col min="18" max="18" width="3.5703125" customWidth="1"/>
  </cols>
  <sheetData>
    <row r="1" spans="2:6">
      <c r="B1" s="303" t="s">
        <v>252</v>
      </c>
    </row>
    <row r="2" spans="2:6">
      <c r="B2" s="303" t="s">
        <v>253</v>
      </c>
    </row>
    <row r="3" spans="2:6">
      <c r="B3" s="303" t="s">
        <v>254</v>
      </c>
    </row>
    <row r="4" spans="2:6">
      <c r="B4" s="303"/>
    </row>
    <row r="5" spans="2:6">
      <c r="B5" s="301"/>
    </row>
    <row r="7" spans="2:6">
      <c r="B7" s="302">
        <v>1</v>
      </c>
      <c r="D7" t="s">
        <v>235</v>
      </c>
    </row>
    <row r="8" spans="2:6">
      <c r="E8" t="s">
        <v>238</v>
      </c>
      <c r="F8" t="s">
        <v>236</v>
      </c>
    </row>
    <row r="9" spans="2:6">
      <c r="E9" t="s">
        <v>239</v>
      </c>
      <c r="F9" t="s">
        <v>237</v>
      </c>
    </row>
    <row r="10" spans="2:6">
      <c r="E10" t="s">
        <v>240</v>
      </c>
      <c r="F10" t="s">
        <v>242</v>
      </c>
    </row>
    <row r="11" spans="2:6">
      <c r="E11" t="s">
        <v>241</v>
      </c>
      <c r="F11" t="s">
        <v>243</v>
      </c>
    </row>
    <row r="13" spans="2:6">
      <c r="B13" s="302">
        <v>2</v>
      </c>
      <c r="D13" t="s">
        <v>244</v>
      </c>
    </row>
    <row r="15" spans="2:6">
      <c r="B15" s="302">
        <v>3</v>
      </c>
      <c r="D15" t="s">
        <v>245</v>
      </c>
    </row>
    <row r="16" spans="2:6">
      <c r="D16" t="s">
        <v>246</v>
      </c>
    </row>
    <row r="17" spans="2:4">
      <c r="D17" t="s">
        <v>247</v>
      </c>
    </row>
    <row r="18" spans="2:4">
      <c r="D18" t="s">
        <v>251</v>
      </c>
    </row>
    <row r="20" spans="2:4">
      <c r="B20" s="302">
        <v>4</v>
      </c>
      <c r="D20" t="s">
        <v>248</v>
      </c>
    </row>
    <row r="22" spans="2:4">
      <c r="B22" s="302">
        <v>5</v>
      </c>
      <c r="D22" t="s">
        <v>249</v>
      </c>
    </row>
    <row r="23" spans="2:4">
      <c r="D23" t="s">
        <v>255</v>
      </c>
    </row>
    <row r="24" spans="2:4">
      <c r="D24" s="226" t="s">
        <v>250</v>
      </c>
    </row>
  </sheetData>
  <sheetProtection algorithmName="SHA-512" hashValue="dsFlRwZ8CKQqFKPOQY1r7PTJU/DDRRT53fzY+2kU0By5EsFUTGCLqwFjvixqXsM/JyG7zkrdr3HI52Yz7gMM5w==" saltValue="3rsjoxFzQ0nKmVEK8VkhPA==" spinCount="100000" sheet="1" objects="1" scenarios="1"/>
  <pageMargins left="0.2" right="0.2" top="0.45" bottom="0.75" header="0.3" footer="0.3"/>
  <pageSetup scale="9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17"/>
  <sheetViews>
    <sheetView workbookViewId="0">
      <selection activeCell="B9" sqref="B9"/>
    </sheetView>
  </sheetViews>
  <sheetFormatPr defaultRowHeight="15"/>
  <cols>
    <col min="1" max="1" width="15.7109375" bestFit="1" customWidth="1"/>
  </cols>
  <sheetData>
    <row r="1" spans="1:3">
      <c r="A1" s="1"/>
      <c r="B1" s="2" t="s">
        <v>15</v>
      </c>
      <c r="C1" s="2" t="s">
        <v>16</v>
      </c>
    </row>
    <row r="2" spans="1:3">
      <c r="A2" s="3" t="s">
        <v>17</v>
      </c>
      <c r="B2" s="4">
        <v>0.05</v>
      </c>
      <c r="C2" s="4">
        <v>0.08</v>
      </c>
    </row>
    <row r="3" spans="1:3">
      <c r="A3" s="5" t="s">
        <v>18</v>
      </c>
      <c r="B3" s="6">
        <v>0.05</v>
      </c>
      <c r="C3" s="7">
        <v>9.9750000000000005E-2</v>
      </c>
    </row>
    <row r="4" spans="1:3">
      <c r="A4" s="8" t="s">
        <v>19</v>
      </c>
      <c r="B4" s="9">
        <v>0.05</v>
      </c>
      <c r="C4" s="9">
        <v>7.0000000000000007E-2</v>
      </c>
    </row>
    <row r="5" spans="1:3">
      <c r="A5" s="5" t="s">
        <v>20</v>
      </c>
      <c r="B5" s="6">
        <v>0.05</v>
      </c>
      <c r="C5" s="6">
        <v>0.1</v>
      </c>
    </row>
    <row r="6" spans="1:3">
      <c r="A6" s="5" t="s">
        <v>21</v>
      </c>
      <c r="B6" s="6">
        <v>0.05</v>
      </c>
      <c r="C6" s="6">
        <v>0</v>
      </c>
    </row>
    <row r="7" spans="1:3">
      <c r="A7" s="5" t="s">
        <v>22</v>
      </c>
      <c r="B7" s="6">
        <v>0.05</v>
      </c>
      <c r="C7" s="6">
        <v>0.08</v>
      </c>
    </row>
    <row r="8" spans="1:3">
      <c r="A8" s="5" t="s">
        <v>23</v>
      </c>
      <c r="B8" s="6">
        <v>0.05</v>
      </c>
      <c r="C8" s="6">
        <v>0.08</v>
      </c>
    </row>
    <row r="9" spans="1:3">
      <c r="A9" s="5" t="s">
        <v>24</v>
      </c>
      <c r="B9" s="6">
        <v>0.05</v>
      </c>
      <c r="C9" s="6">
        <v>0.05</v>
      </c>
    </row>
    <row r="10" spans="1:3">
      <c r="A10" s="5" t="s">
        <v>25</v>
      </c>
      <c r="B10" s="6">
        <v>0.05</v>
      </c>
      <c r="C10" s="6">
        <v>0.09</v>
      </c>
    </row>
    <row r="11" spans="1:3">
      <c r="A11" s="5" t="s">
        <v>26</v>
      </c>
      <c r="B11" s="6">
        <v>0.05</v>
      </c>
      <c r="C11" s="6">
        <v>0.08</v>
      </c>
    </row>
    <row r="12" spans="1:3">
      <c r="A12" s="5" t="s">
        <v>27</v>
      </c>
      <c r="B12" s="6">
        <v>0.05</v>
      </c>
      <c r="C12" s="6">
        <v>0</v>
      </c>
    </row>
    <row r="13" spans="1:3">
      <c r="A13" s="5" t="s">
        <v>28</v>
      </c>
      <c r="B13" s="6">
        <v>0.05</v>
      </c>
      <c r="C13" s="6">
        <v>0</v>
      </c>
    </row>
    <row r="14" spans="1:3">
      <c r="A14" s="10" t="s">
        <v>29</v>
      </c>
      <c r="B14" s="11">
        <v>0.05</v>
      </c>
      <c r="C14" s="11">
        <v>0</v>
      </c>
    </row>
    <row r="15" spans="1:3">
      <c r="A15" s="12" t="s">
        <v>30</v>
      </c>
      <c r="B15" s="13">
        <v>0</v>
      </c>
      <c r="C15" s="13">
        <v>0</v>
      </c>
    </row>
    <row r="16" spans="1:3" hidden="1">
      <c r="A16" t="s">
        <v>31</v>
      </c>
    </row>
    <row r="17" spans="1:1" hidden="1">
      <c r="A17" t="s">
        <v>32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23"/>
  <sheetViews>
    <sheetView workbookViewId="0">
      <selection activeCell="A21" sqref="A21"/>
    </sheetView>
  </sheetViews>
  <sheetFormatPr defaultRowHeight="15"/>
  <cols>
    <col min="1" max="1" width="19.85546875" bestFit="1" customWidth="1"/>
  </cols>
  <sheetData>
    <row r="1" spans="1:2">
      <c r="A1" t="s">
        <v>44</v>
      </c>
      <c r="B1" s="41">
        <v>5050</v>
      </c>
    </row>
    <row r="2" spans="1:2">
      <c r="A2" t="s">
        <v>45</v>
      </c>
      <c r="B2" s="41">
        <v>5051</v>
      </c>
    </row>
    <row r="3" spans="1:2">
      <c r="A3" t="s">
        <v>12</v>
      </c>
      <c r="B3" s="41">
        <v>5052</v>
      </c>
    </row>
    <row r="4" spans="1:2">
      <c r="A4" t="s">
        <v>36</v>
      </c>
      <c r="B4" s="41">
        <v>5055</v>
      </c>
    </row>
    <row r="5" spans="1:2">
      <c r="A5" t="s">
        <v>33</v>
      </c>
      <c r="B5" s="41">
        <v>5053</v>
      </c>
    </row>
    <row r="6" spans="1:2">
      <c r="A6" t="s">
        <v>34</v>
      </c>
      <c r="B6" s="41">
        <v>5053</v>
      </c>
    </row>
    <row r="7" spans="1:2">
      <c r="A7" t="s">
        <v>35</v>
      </c>
      <c r="B7" s="41">
        <v>5053</v>
      </c>
    </row>
    <row r="8" spans="1:2">
      <c r="A8" t="s">
        <v>37</v>
      </c>
      <c r="B8" s="41">
        <v>5053</v>
      </c>
    </row>
    <row r="9" spans="1:2">
      <c r="A9" t="s">
        <v>46</v>
      </c>
      <c r="B9" s="41">
        <v>5017</v>
      </c>
    </row>
    <row r="10" spans="1:2">
      <c r="A10" t="s">
        <v>47</v>
      </c>
      <c r="B10" s="41">
        <v>5018</v>
      </c>
    </row>
    <row r="11" spans="1:2">
      <c r="A11" t="s">
        <v>48</v>
      </c>
      <c r="B11" s="41">
        <v>5020</v>
      </c>
    </row>
    <row r="12" spans="1:2">
      <c r="A12" t="s">
        <v>55</v>
      </c>
      <c r="B12" s="41">
        <v>5019</v>
      </c>
    </row>
    <row r="13" spans="1:2">
      <c r="A13" t="s">
        <v>49</v>
      </c>
      <c r="B13" s="41">
        <v>5022</v>
      </c>
    </row>
    <row r="14" spans="1:2">
      <c r="A14" t="s">
        <v>56</v>
      </c>
      <c r="B14" s="41">
        <v>5009</v>
      </c>
    </row>
    <row r="15" spans="1:2">
      <c r="A15" t="s">
        <v>51</v>
      </c>
      <c r="B15" s="41">
        <v>5026</v>
      </c>
    </row>
    <row r="16" spans="1:2">
      <c r="A16" t="s">
        <v>50</v>
      </c>
      <c r="B16" s="41">
        <v>5025</v>
      </c>
    </row>
    <row r="17" spans="1:2">
      <c r="A17" t="s">
        <v>57</v>
      </c>
      <c r="B17" s="41">
        <v>5006</v>
      </c>
    </row>
    <row r="18" spans="1:2">
      <c r="A18" t="s">
        <v>53</v>
      </c>
      <c r="B18" s="41">
        <v>6017</v>
      </c>
    </row>
    <row r="19" spans="1:2">
      <c r="A19" t="s">
        <v>60</v>
      </c>
      <c r="B19" s="41">
        <v>5087</v>
      </c>
    </row>
    <row r="20" spans="1:2">
      <c r="A20" t="s">
        <v>54</v>
      </c>
      <c r="B20" s="41">
        <v>5027</v>
      </c>
    </row>
    <row r="21" spans="1:2">
      <c r="A21" t="s">
        <v>61</v>
      </c>
      <c r="B21" s="41">
        <v>5081</v>
      </c>
    </row>
    <row r="22" spans="1:2">
      <c r="A22" s="14" t="s">
        <v>38</v>
      </c>
    </row>
    <row r="23" spans="1:2">
      <c r="A23" s="14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41"/>
  <sheetViews>
    <sheetView workbookViewId="0"/>
  </sheetViews>
  <sheetFormatPr defaultRowHeight="15"/>
  <cols>
    <col min="1" max="1" width="20" bestFit="1" customWidth="1"/>
    <col min="2" max="2" width="18.42578125" style="181" bestFit="1" customWidth="1"/>
    <col min="3" max="3" width="15.5703125" style="181" bestFit="1" customWidth="1"/>
    <col min="4" max="4" width="14.5703125" style="181" bestFit="1" customWidth="1"/>
    <col min="5" max="5" width="12.7109375" style="181" bestFit="1" customWidth="1"/>
    <col min="6" max="6" width="16.5703125" style="181" bestFit="1" customWidth="1"/>
    <col min="7" max="7" width="28.5703125" style="181" bestFit="1" customWidth="1"/>
    <col min="8" max="8" width="14.5703125" style="181" bestFit="1" customWidth="1"/>
    <col min="9" max="9" width="14.140625" style="181" bestFit="1" customWidth="1"/>
    <col min="10" max="10" width="23" style="181" bestFit="1" customWidth="1"/>
    <col min="11" max="11" width="20.7109375" style="181" bestFit="1" customWidth="1"/>
    <col min="12" max="12" width="25" style="181" bestFit="1" customWidth="1"/>
    <col min="13" max="14" width="25" style="181" customWidth="1"/>
    <col min="15" max="15" width="29.7109375" style="181" bestFit="1" customWidth="1"/>
    <col min="16" max="16" width="29.7109375" style="181" customWidth="1"/>
    <col min="17" max="17" width="29.85546875" style="181" bestFit="1" customWidth="1"/>
    <col min="18" max="18" width="31.85546875" style="181" bestFit="1" customWidth="1"/>
    <col min="19" max="19" width="22.140625" style="181" bestFit="1" customWidth="1"/>
    <col min="20" max="20" width="28.42578125" style="181" bestFit="1" customWidth="1"/>
    <col min="21" max="21" width="18.85546875" style="181" bestFit="1" customWidth="1"/>
  </cols>
  <sheetData>
    <row r="1" spans="1:21" s="45" customFormat="1" ht="15.75" thickBot="1">
      <c r="A1" s="44" t="s">
        <v>66</v>
      </c>
      <c r="B1" s="188" t="str">
        <f>A2</f>
        <v>Comm_and_Mkting</v>
      </c>
      <c r="C1" s="177" t="str">
        <f>A3</f>
        <v>Competitions</v>
      </c>
      <c r="D1" s="177" t="str">
        <f>C2</f>
        <v>Football</v>
      </c>
      <c r="E1" s="177" t="str">
        <f>C3</f>
        <v>Rev_Gen</v>
      </c>
      <c r="F1" s="177" t="str">
        <f>C4</f>
        <v>Non_Rev_Gen</v>
      </c>
      <c r="G1" s="177" t="str">
        <f>C5</f>
        <v>Other_Programs</v>
      </c>
      <c r="H1" s="189" t="str">
        <f>A4</f>
        <v>Corporate</v>
      </c>
      <c r="I1" s="190" t="str">
        <f>A5</f>
        <v>FISU</v>
      </c>
      <c r="J1" s="190" t="str">
        <f>I2</f>
        <v>Summer_Univ.</v>
      </c>
      <c r="K1" s="190" t="str">
        <f>I3</f>
        <v>Winter_Univ.</v>
      </c>
      <c r="L1" s="190" t="str">
        <f>I4</f>
        <v>WUC</v>
      </c>
      <c r="M1" s="191" t="str">
        <f>I5</f>
        <v>World_Univ_Leagues</v>
      </c>
      <c r="N1" s="192" t="str">
        <f>A6</f>
        <v>Fund_Development</v>
      </c>
      <c r="O1" s="184" t="str">
        <f>A7</f>
        <v>Governance</v>
      </c>
      <c r="P1" s="193" t="str">
        <f>O2</f>
        <v>Ad_Hoc_Committee_Meetings</v>
      </c>
      <c r="Q1" s="194" t="str">
        <f>O3</f>
        <v>Leadership_Meetings</v>
      </c>
      <c r="R1" s="195" t="str">
        <f>O5</f>
        <v>Standing_Committee_Meetings</v>
      </c>
      <c r="S1" s="196" t="str">
        <f>A8</f>
        <v>Sports_Development</v>
      </c>
      <c r="T1" s="196" t="str">
        <f>S3</f>
        <v>Operating_Committees</v>
      </c>
      <c r="U1" s="196" t="str">
        <f>S2</f>
        <v>Coaches_Excellence</v>
      </c>
    </row>
    <row r="2" spans="1:21">
      <c r="A2" s="46" t="s">
        <v>143</v>
      </c>
      <c r="B2" s="197" t="s">
        <v>77</v>
      </c>
      <c r="C2" s="178" t="s">
        <v>86</v>
      </c>
      <c r="D2" s="178" t="s">
        <v>78</v>
      </c>
      <c r="E2" s="178" t="s">
        <v>78</v>
      </c>
      <c r="F2" s="178" t="s">
        <v>78</v>
      </c>
      <c r="G2" s="178" t="s">
        <v>91</v>
      </c>
      <c r="H2" s="198" t="s">
        <v>69</v>
      </c>
      <c r="I2" s="199" t="s">
        <v>160</v>
      </c>
      <c r="J2" s="199" t="s">
        <v>78</v>
      </c>
      <c r="K2" s="199" t="s">
        <v>78</v>
      </c>
      <c r="L2" s="199" t="s">
        <v>78</v>
      </c>
      <c r="M2" s="199" t="s">
        <v>217</v>
      </c>
      <c r="N2" s="200" t="s">
        <v>202</v>
      </c>
      <c r="O2" s="185" t="s">
        <v>201</v>
      </c>
      <c r="P2" s="201" t="s">
        <v>198</v>
      </c>
      <c r="Q2" s="202" t="s">
        <v>63</v>
      </c>
      <c r="R2" s="203" t="s">
        <v>175</v>
      </c>
      <c r="S2" s="204" t="s">
        <v>222</v>
      </c>
      <c r="T2" s="204" t="s">
        <v>164</v>
      </c>
      <c r="U2" s="204" t="s">
        <v>168</v>
      </c>
    </row>
    <row r="3" spans="1:21">
      <c r="A3" s="47" t="s">
        <v>85</v>
      </c>
      <c r="B3" s="205" t="s">
        <v>207</v>
      </c>
      <c r="C3" s="179" t="s">
        <v>144</v>
      </c>
      <c r="D3" s="179" t="s">
        <v>87</v>
      </c>
      <c r="E3" s="179" t="s">
        <v>147</v>
      </c>
      <c r="F3" s="179" t="s">
        <v>150</v>
      </c>
      <c r="G3" s="179" t="s">
        <v>92</v>
      </c>
      <c r="H3" s="179" t="s">
        <v>216</v>
      </c>
      <c r="I3" s="182" t="s">
        <v>178</v>
      </c>
      <c r="J3" s="182" t="s">
        <v>95</v>
      </c>
      <c r="K3" s="182" t="s">
        <v>111</v>
      </c>
      <c r="L3" s="182" t="s">
        <v>119</v>
      </c>
      <c r="M3" s="182"/>
      <c r="N3" s="206" t="s">
        <v>203</v>
      </c>
      <c r="O3" s="186" t="s">
        <v>161</v>
      </c>
      <c r="P3" s="207" t="s">
        <v>199</v>
      </c>
      <c r="Q3" s="208" t="s">
        <v>137</v>
      </c>
      <c r="R3" s="209" t="s">
        <v>176</v>
      </c>
      <c r="S3" s="210" t="s">
        <v>163</v>
      </c>
      <c r="T3" s="210" t="s">
        <v>227</v>
      </c>
      <c r="U3" s="210" t="s">
        <v>147</v>
      </c>
    </row>
    <row r="4" spans="1:21">
      <c r="A4" s="47" t="s">
        <v>94</v>
      </c>
      <c r="B4" s="205" t="s">
        <v>78</v>
      </c>
      <c r="C4" s="179" t="s">
        <v>145</v>
      </c>
      <c r="D4" s="179" t="s">
        <v>88</v>
      </c>
      <c r="E4" s="179" t="s">
        <v>148</v>
      </c>
      <c r="F4" s="179" t="s">
        <v>156</v>
      </c>
      <c r="G4" s="179" t="s">
        <v>93</v>
      </c>
      <c r="H4" s="211"/>
      <c r="I4" s="182" t="s">
        <v>157</v>
      </c>
      <c r="J4" s="182" t="s">
        <v>96</v>
      </c>
      <c r="K4" s="182" t="s">
        <v>112</v>
      </c>
      <c r="L4" s="182" t="s">
        <v>120</v>
      </c>
      <c r="M4" s="182"/>
      <c r="N4" s="206"/>
      <c r="O4" s="186" t="s">
        <v>140</v>
      </c>
      <c r="P4" s="207" t="s">
        <v>200</v>
      </c>
      <c r="Q4" s="208" t="s">
        <v>138</v>
      </c>
      <c r="R4" s="209" t="s">
        <v>136</v>
      </c>
      <c r="S4" s="210"/>
      <c r="T4" s="210" t="s">
        <v>165</v>
      </c>
      <c r="U4" s="210" t="s">
        <v>169</v>
      </c>
    </row>
    <row r="5" spans="1:21">
      <c r="A5" s="47" t="s">
        <v>68</v>
      </c>
      <c r="B5" s="205" t="s">
        <v>79</v>
      </c>
      <c r="C5" s="179" t="s">
        <v>146</v>
      </c>
      <c r="D5" s="179" t="s">
        <v>89</v>
      </c>
      <c r="E5" s="179" t="s">
        <v>149</v>
      </c>
      <c r="F5" s="179" t="s">
        <v>208</v>
      </c>
      <c r="G5" s="179" t="s">
        <v>213</v>
      </c>
      <c r="H5" s="211"/>
      <c r="I5" s="182" t="s">
        <v>223</v>
      </c>
      <c r="J5" s="182" t="s">
        <v>97</v>
      </c>
      <c r="K5" s="182" t="s">
        <v>113</v>
      </c>
      <c r="L5" s="182" t="s">
        <v>95</v>
      </c>
      <c r="M5" s="182"/>
      <c r="N5" s="206"/>
      <c r="O5" s="186" t="s">
        <v>162</v>
      </c>
      <c r="P5" s="207"/>
      <c r="Q5" s="208" t="s">
        <v>139</v>
      </c>
      <c r="R5" s="209" t="s">
        <v>177</v>
      </c>
      <c r="S5" s="210"/>
      <c r="T5" s="210" t="s">
        <v>166</v>
      </c>
      <c r="U5" s="210" t="s">
        <v>170</v>
      </c>
    </row>
    <row r="6" spans="1:21">
      <c r="A6" s="47" t="s">
        <v>141</v>
      </c>
      <c r="B6" s="205" t="s">
        <v>80</v>
      </c>
      <c r="C6" s="179"/>
      <c r="D6" s="179" t="s">
        <v>90</v>
      </c>
      <c r="E6" s="179" t="s">
        <v>151</v>
      </c>
      <c r="F6" s="179" t="s">
        <v>209</v>
      </c>
      <c r="G6" s="179" t="s">
        <v>214</v>
      </c>
      <c r="H6" s="211"/>
      <c r="I6" s="182"/>
      <c r="J6" s="182" t="s">
        <v>98</v>
      </c>
      <c r="K6" s="182" t="s">
        <v>71</v>
      </c>
      <c r="L6" s="182" t="s">
        <v>97</v>
      </c>
      <c r="M6" s="182"/>
      <c r="N6" s="206"/>
      <c r="O6" s="186"/>
      <c r="P6" s="207"/>
      <c r="Q6" s="208" t="s">
        <v>221</v>
      </c>
      <c r="R6" s="209"/>
      <c r="S6" s="210"/>
      <c r="T6" s="210" t="s">
        <v>228</v>
      </c>
      <c r="U6" s="210" t="s">
        <v>150</v>
      </c>
    </row>
    <row r="7" spans="1:21">
      <c r="A7" s="47" t="s">
        <v>136</v>
      </c>
      <c r="B7" s="205" t="s">
        <v>81</v>
      </c>
      <c r="C7" s="179"/>
      <c r="D7" s="179"/>
      <c r="E7" s="179" t="s">
        <v>152</v>
      </c>
      <c r="F7" s="179" t="s">
        <v>210</v>
      </c>
      <c r="G7" s="179" t="s">
        <v>215</v>
      </c>
      <c r="H7" s="211"/>
      <c r="I7" s="182"/>
      <c r="J7" s="182" t="s">
        <v>147</v>
      </c>
      <c r="K7" s="182" t="s">
        <v>114</v>
      </c>
      <c r="L7" s="182" t="s">
        <v>98</v>
      </c>
      <c r="M7" s="182"/>
      <c r="N7" s="206"/>
      <c r="O7" s="186"/>
      <c r="P7" s="207"/>
      <c r="Q7" s="208"/>
      <c r="R7" s="209"/>
      <c r="S7" s="210"/>
      <c r="T7" s="210" t="s">
        <v>230</v>
      </c>
      <c r="U7" s="210" t="s">
        <v>149</v>
      </c>
    </row>
    <row r="8" spans="1:21">
      <c r="A8" s="47" t="s">
        <v>142</v>
      </c>
      <c r="B8" s="205" t="s">
        <v>82</v>
      </c>
      <c r="C8" s="179"/>
      <c r="D8" s="179"/>
      <c r="E8" s="179" t="s">
        <v>153</v>
      </c>
      <c r="F8" s="179" t="s">
        <v>211</v>
      </c>
      <c r="G8" s="179" t="s">
        <v>171</v>
      </c>
      <c r="H8" s="211"/>
      <c r="I8" s="182"/>
      <c r="J8" s="182" t="s">
        <v>151</v>
      </c>
      <c r="K8" s="182" t="s">
        <v>115</v>
      </c>
      <c r="L8" s="182" t="s">
        <v>99</v>
      </c>
      <c r="M8" s="182"/>
      <c r="N8" s="206"/>
      <c r="O8" s="186"/>
      <c r="P8" s="207"/>
      <c r="Q8" s="208"/>
      <c r="R8" s="209"/>
      <c r="S8" s="210"/>
      <c r="T8" s="210" t="s">
        <v>229</v>
      </c>
      <c r="U8" s="210" t="s">
        <v>224</v>
      </c>
    </row>
    <row r="9" spans="1:21">
      <c r="B9" s="205" t="s">
        <v>83</v>
      </c>
      <c r="C9" s="179"/>
      <c r="D9" s="179"/>
      <c r="E9" s="179"/>
      <c r="F9" s="179" t="s">
        <v>212</v>
      </c>
      <c r="G9" s="179"/>
      <c r="H9" s="211"/>
      <c r="I9" s="182"/>
      <c r="J9" s="182" t="s">
        <v>99</v>
      </c>
      <c r="K9" s="182" t="s">
        <v>148</v>
      </c>
      <c r="L9" s="182" t="s">
        <v>121</v>
      </c>
      <c r="M9" s="182"/>
      <c r="N9" s="206"/>
      <c r="O9" s="186"/>
      <c r="P9" s="207"/>
      <c r="Q9" s="208"/>
      <c r="R9" s="209"/>
      <c r="S9" s="210"/>
      <c r="T9" s="210" t="s">
        <v>167</v>
      </c>
      <c r="U9" s="210" t="s">
        <v>225</v>
      </c>
    </row>
    <row r="10" spans="1:21">
      <c r="A10" s="47"/>
      <c r="B10" s="205" t="s">
        <v>84</v>
      </c>
      <c r="C10" s="179"/>
      <c r="D10" s="179"/>
      <c r="E10" s="179"/>
      <c r="F10" s="179" t="s">
        <v>154</v>
      </c>
      <c r="G10" s="179"/>
      <c r="H10" s="211"/>
      <c r="I10" s="182"/>
      <c r="J10" s="182" t="s">
        <v>100</v>
      </c>
      <c r="K10" s="182" t="s">
        <v>152</v>
      </c>
      <c r="L10" s="182" t="s">
        <v>122</v>
      </c>
      <c r="M10" s="182"/>
      <c r="N10" s="206"/>
      <c r="O10" s="186"/>
      <c r="P10" s="207"/>
      <c r="Q10" s="208"/>
      <c r="R10" s="209"/>
      <c r="S10" s="210"/>
      <c r="T10" s="210" t="s">
        <v>231</v>
      </c>
      <c r="U10" s="210" t="s">
        <v>226</v>
      </c>
    </row>
    <row r="11" spans="1:21">
      <c r="A11" s="47"/>
      <c r="B11" s="205"/>
      <c r="C11" s="179"/>
      <c r="D11" s="179"/>
      <c r="E11" s="179"/>
      <c r="F11" s="179" t="s">
        <v>155</v>
      </c>
      <c r="G11" s="179"/>
      <c r="H11" s="211"/>
      <c r="I11" s="182"/>
      <c r="J11" s="182" t="s">
        <v>101</v>
      </c>
      <c r="K11" s="182" t="s">
        <v>172</v>
      </c>
      <c r="L11" s="182" t="s">
        <v>123</v>
      </c>
      <c r="M11" s="182"/>
      <c r="N11" s="206"/>
      <c r="O11" s="186"/>
      <c r="P11" s="207"/>
      <c r="Q11" s="208"/>
      <c r="R11" s="209"/>
      <c r="S11" s="210"/>
      <c r="T11" s="210" t="s">
        <v>232</v>
      </c>
      <c r="U11" s="210" t="s">
        <v>151</v>
      </c>
    </row>
    <row r="12" spans="1:21">
      <c r="A12" s="47"/>
      <c r="B12" s="205"/>
      <c r="C12" s="179"/>
      <c r="D12" s="179"/>
      <c r="E12" s="179"/>
      <c r="F12" s="179"/>
      <c r="G12" s="179"/>
      <c r="H12" s="211"/>
      <c r="I12" s="182"/>
      <c r="J12" s="182" t="s">
        <v>102</v>
      </c>
      <c r="K12" s="182" t="s">
        <v>116</v>
      </c>
      <c r="L12" s="182" t="s">
        <v>124</v>
      </c>
      <c r="M12" s="182"/>
      <c r="N12" s="206"/>
      <c r="O12" s="186"/>
      <c r="P12" s="207"/>
      <c r="Q12" s="208"/>
      <c r="R12" s="209"/>
      <c r="S12" s="210"/>
      <c r="T12" s="210" t="s">
        <v>233</v>
      </c>
      <c r="U12" s="210" t="s">
        <v>154</v>
      </c>
    </row>
    <row r="13" spans="1:21">
      <c r="A13" s="47"/>
      <c r="B13" s="205"/>
      <c r="C13" s="179"/>
      <c r="D13" s="179"/>
      <c r="E13" s="179"/>
      <c r="F13" s="179"/>
      <c r="G13" s="179"/>
      <c r="H13" s="211"/>
      <c r="I13" s="182"/>
      <c r="J13" s="182" t="s">
        <v>70</v>
      </c>
      <c r="K13" s="182" t="s">
        <v>220</v>
      </c>
      <c r="L13" s="182" t="s">
        <v>125</v>
      </c>
      <c r="M13" s="182"/>
      <c r="N13" s="206"/>
      <c r="O13" s="186"/>
      <c r="P13" s="207"/>
      <c r="Q13" s="208"/>
      <c r="R13" s="209"/>
      <c r="S13" s="210"/>
      <c r="T13" s="210"/>
      <c r="U13" s="210" t="s">
        <v>171</v>
      </c>
    </row>
    <row r="14" spans="1:21">
      <c r="A14" s="47"/>
      <c r="B14" s="205"/>
      <c r="C14" s="179"/>
      <c r="D14" s="179"/>
      <c r="E14" s="179"/>
      <c r="F14" s="179"/>
      <c r="G14" s="179"/>
      <c r="H14" s="211"/>
      <c r="I14" s="182"/>
      <c r="J14" s="182" t="s">
        <v>103</v>
      </c>
      <c r="K14" s="182" t="s">
        <v>173</v>
      </c>
      <c r="L14" s="182" t="s">
        <v>126</v>
      </c>
      <c r="M14" s="182"/>
      <c r="N14" s="206"/>
      <c r="O14" s="186"/>
      <c r="P14" s="207"/>
      <c r="Q14" s="208"/>
      <c r="R14" s="209"/>
      <c r="S14" s="210"/>
      <c r="T14" s="210"/>
      <c r="U14" s="210" t="s">
        <v>155</v>
      </c>
    </row>
    <row r="15" spans="1:21">
      <c r="A15" s="47"/>
      <c r="B15" s="205"/>
      <c r="C15" s="179"/>
      <c r="D15" s="179"/>
      <c r="E15" s="179"/>
      <c r="F15" s="179"/>
      <c r="G15" s="179"/>
      <c r="H15" s="211"/>
      <c r="I15" s="182"/>
      <c r="J15" s="182" t="s">
        <v>104</v>
      </c>
      <c r="K15" s="182" t="s">
        <v>218</v>
      </c>
      <c r="L15" s="182" t="s">
        <v>127</v>
      </c>
      <c r="M15" s="182"/>
      <c r="N15" s="206"/>
      <c r="O15" s="186"/>
      <c r="P15" s="207"/>
      <c r="Q15" s="208"/>
      <c r="R15" s="209"/>
      <c r="S15" s="210"/>
      <c r="T15" s="210"/>
      <c r="U15" s="210" t="s">
        <v>156</v>
      </c>
    </row>
    <row r="16" spans="1:21">
      <c r="A16" s="47"/>
      <c r="B16" s="205"/>
      <c r="C16" s="179"/>
      <c r="D16" s="179"/>
      <c r="E16" s="179"/>
      <c r="F16" s="179"/>
      <c r="G16" s="179"/>
      <c r="H16" s="211"/>
      <c r="I16" s="182"/>
      <c r="J16" s="182" t="s">
        <v>105</v>
      </c>
      <c r="K16" s="182" t="s">
        <v>117</v>
      </c>
      <c r="L16" s="182" t="s">
        <v>128</v>
      </c>
      <c r="M16" s="182"/>
      <c r="N16" s="206"/>
      <c r="O16" s="186"/>
      <c r="P16" s="207"/>
      <c r="Q16" s="208"/>
      <c r="R16" s="209"/>
      <c r="S16" s="210"/>
      <c r="T16" s="210"/>
      <c r="U16" s="210" t="s">
        <v>153</v>
      </c>
    </row>
    <row r="17" spans="1:21">
      <c r="A17" s="47"/>
      <c r="B17" s="205"/>
      <c r="C17" s="179"/>
      <c r="D17" s="179"/>
      <c r="E17" s="179"/>
      <c r="F17" s="179"/>
      <c r="G17" s="179"/>
      <c r="H17" s="211"/>
      <c r="I17" s="182"/>
      <c r="J17" s="182" t="s">
        <v>106</v>
      </c>
      <c r="K17" s="182" t="s">
        <v>118</v>
      </c>
      <c r="L17" s="182" t="s">
        <v>129</v>
      </c>
      <c r="M17" s="182"/>
      <c r="N17" s="206"/>
      <c r="O17" s="186"/>
      <c r="P17" s="207"/>
      <c r="Q17" s="208"/>
      <c r="R17" s="209"/>
      <c r="S17" s="210"/>
      <c r="T17" s="210"/>
      <c r="U17" s="210"/>
    </row>
    <row r="18" spans="1:21">
      <c r="A18" s="47"/>
      <c r="B18" s="205"/>
      <c r="C18" s="179"/>
      <c r="D18" s="179"/>
      <c r="E18" s="179"/>
      <c r="F18" s="179"/>
      <c r="G18" s="179"/>
      <c r="H18" s="211"/>
      <c r="I18" s="182"/>
      <c r="J18" s="182" t="s">
        <v>73</v>
      </c>
      <c r="K18" s="182"/>
      <c r="L18" s="182" t="s">
        <v>72</v>
      </c>
      <c r="M18" s="182"/>
      <c r="N18" s="206"/>
      <c r="O18" s="186"/>
      <c r="P18" s="207"/>
      <c r="Q18" s="208"/>
      <c r="R18" s="209"/>
      <c r="S18" s="210"/>
      <c r="T18" s="210"/>
      <c r="U18" s="210"/>
    </row>
    <row r="19" spans="1:21">
      <c r="A19" s="47"/>
      <c r="B19" s="205"/>
      <c r="C19" s="179"/>
      <c r="D19" s="179"/>
      <c r="E19" s="179"/>
      <c r="F19" s="179"/>
      <c r="G19" s="179"/>
      <c r="H19" s="211"/>
      <c r="I19" s="182"/>
      <c r="J19" s="182" t="s">
        <v>158</v>
      </c>
      <c r="K19" s="182"/>
      <c r="L19" s="182" t="s">
        <v>70</v>
      </c>
      <c r="M19" s="182"/>
      <c r="N19" s="206"/>
      <c r="O19" s="186"/>
      <c r="P19" s="207"/>
      <c r="Q19" s="208"/>
      <c r="R19" s="209"/>
      <c r="S19" s="210"/>
      <c r="T19" s="210"/>
      <c r="U19" s="210"/>
    </row>
    <row r="20" spans="1:21">
      <c r="A20" s="47"/>
      <c r="B20" s="205"/>
      <c r="C20" s="179"/>
      <c r="D20" s="179"/>
      <c r="E20" s="179"/>
      <c r="F20" s="179"/>
      <c r="G20" s="179"/>
      <c r="H20" s="211"/>
      <c r="I20" s="182"/>
      <c r="J20" s="182" t="s">
        <v>159</v>
      </c>
      <c r="K20" s="182"/>
      <c r="L20" s="182" t="s">
        <v>105</v>
      </c>
      <c r="M20" s="182"/>
      <c r="N20" s="206"/>
      <c r="O20" s="186"/>
      <c r="P20" s="207"/>
      <c r="Q20" s="208"/>
      <c r="R20" s="209"/>
      <c r="S20" s="210"/>
      <c r="T20" s="210"/>
      <c r="U20" s="210"/>
    </row>
    <row r="21" spans="1:21">
      <c r="A21" s="47"/>
      <c r="B21" s="205"/>
      <c r="C21" s="179"/>
      <c r="D21" s="179"/>
      <c r="E21" s="179"/>
      <c r="F21" s="179"/>
      <c r="G21" s="179"/>
      <c r="H21" s="211"/>
      <c r="I21" s="182"/>
      <c r="J21" s="182" t="s">
        <v>107</v>
      </c>
      <c r="K21" s="182"/>
      <c r="L21" s="182" t="s">
        <v>130</v>
      </c>
      <c r="M21" s="182"/>
      <c r="N21" s="206"/>
      <c r="O21" s="186"/>
      <c r="P21" s="207"/>
      <c r="Q21" s="208"/>
      <c r="R21" s="209"/>
      <c r="S21" s="210"/>
      <c r="T21" s="210"/>
      <c r="U21" s="210"/>
    </row>
    <row r="22" spans="1:21">
      <c r="A22" s="47"/>
      <c r="B22" s="205"/>
      <c r="C22" s="179"/>
      <c r="D22" s="179"/>
      <c r="E22" s="179"/>
      <c r="F22" s="179"/>
      <c r="G22" s="179"/>
      <c r="H22" s="211"/>
      <c r="I22" s="182"/>
      <c r="J22" s="182" t="s">
        <v>218</v>
      </c>
      <c r="K22" s="182"/>
      <c r="L22" s="182" t="s">
        <v>131</v>
      </c>
      <c r="M22" s="182"/>
      <c r="N22" s="206"/>
      <c r="O22" s="186"/>
      <c r="P22" s="207"/>
      <c r="Q22" s="208"/>
      <c r="R22" s="209"/>
      <c r="S22" s="210"/>
      <c r="T22" s="210"/>
      <c r="U22" s="210"/>
    </row>
    <row r="23" spans="1:21">
      <c r="A23" s="47"/>
      <c r="B23" s="205"/>
      <c r="C23" s="179"/>
      <c r="D23" s="179"/>
      <c r="E23" s="179"/>
      <c r="F23" s="179"/>
      <c r="G23" s="179"/>
      <c r="H23" s="211"/>
      <c r="I23" s="182"/>
      <c r="J23" s="182" t="s">
        <v>150</v>
      </c>
      <c r="K23" s="182"/>
      <c r="L23" s="182" t="s">
        <v>132</v>
      </c>
      <c r="M23" s="182"/>
      <c r="N23" s="206"/>
      <c r="O23" s="186"/>
      <c r="P23" s="207"/>
      <c r="Q23" s="208"/>
      <c r="R23" s="209"/>
      <c r="S23" s="210"/>
      <c r="T23" s="210"/>
      <c r="U23" s="210"/>
    </row>
    <row r="24" spans="1:21">
      <c r="A24" s="47"/>
      <c r="B24" s="205"/>
      <c r="C24" s="179"/>
      <c r="D24" s="179"/>
      <c r="E24" s="179"/>
      <c r="F24" s="179"/>
      <c r="G24" s="179"/>
      <c r="H24" s="211"/>
      <c r="I24" s="182"/>
      <c r="J24" s="182" t="s">
        <v>156</v>
      </c>
      <c r="K24" s="182"/>
      <c r="L24" s="182" t="s">
        <v>133</v>
      </c>
      <c r="M24" s="182"/>
      <c r="N24" s="206"/>
      <c r="O24" s="186"/>
      <c r="P24" s="207"/>
      <c r="Q24" s="208"/>
      <c r="R24" s="209"/>
      <c r="S24" s="210"/>
      <c r="T24" s="210"/>
      <c r="U24" s="210"/>
    </row>
    <row r="25" spans="1:21">
      <c r="A25" s="47"/>
      <c r="B25" s="205"/>
      <c r="C25" s="179"/>
      <c r="D25" s="179"/>
      <c r="E25" s="179"/>
      <c r="F25" s="179"/>
      <c r="G25" s="179"/>
      <c r="H25" s="211"/>
      <c r="I25" s="182"/>
      <c r="J25" s="182" t="s">
        <v>108</v>
      </c>
      <c r="K25" s="182"/>
      <c r="L25" s="182" t="s">
        <v>73</v>
      </c>
      <c r="M25" s="182"/>
      <c r="N25" s="206"/>
      <c r="O25" s="186"/>
      <c r="P25" s="207"/>
      <c r="Q25" s="208"/>
      <c r="R25" s="209"/>
      <c r="S25" s="210"/>
      <c r="T25" s="210"/>
      <c r="U25" s="210"/>
    </row>
    <row r="26" spans="1:21">
      <c r="A26" s="47"/>
      <c r="B26" s="205"/>
      <c r="C26" s="179"/>
      <c r="D26" s="179"/>
      <c r="E26" s="179"/>
      <c r="F26" s="179"/>
      <c r="G26" s="179"/>
      <c r="H26" s="211"/>
      <c r="I26" s="182"/>
      <c r="J26" s="182" t="s">
        <v>174</v>
      </c>
      <c r="K26" s="182"/>
      <c r="L26" s="182" t="s">
        <v>134</v>
      </c>
      <c r="M26" s="182"/>
      <c r="N26" s="206"/>
      <c r="O26" s="186"/>
      <c r="P26" s="207"/>
      <c r="Q26" s="208"/>
      <c r="R26" s="209"/>
      <c r="S26" s="210"/>
      <c r="T26" s="210"/>
      <c r="U26" s="210"/>
    </row>
    <row r="27" spans="1:21" ht="15.75" thickBot="1">
      <c r="A27" s="48"/>
      <c r="B27" s="212"/>
      <c r="C27" s="180"/>
      <c r="D27" s="180"/>
      <c r="E27" s="180"/>
      <c r="F27" s="180"/>
      <c r="G27" s="180"/>
      <c r="H27" s="213"/>
      <c r="I27" s="183"/>
      <c r="J27" s="182" t="s">
        <v>109</v>
      </c>
      <c r="K27" s="183"/>
      <c r="L27" s="182" t="s">
        <v>135</v>
      </c>
      <c r="M27" s="183"/>
      <c r="N27" s="206"/>
      <c r="O27" s="187"/>
      <c r="P27" s="214"/>
      <c r="Q27" s="215"/>
      <c r="R27" s="216"/>
      <c r="S27" s="217"/>
      <c r="T27" s="217"/>
      <c r="U27" s="217"/>
    </row>
    <row r="28" spans="1:21">
      <c r="J28" s="182" t="s">
        <v>110</v>
      </c>
      <c r="L28" s="182" t="s">
        <v>179</v>
      </c>
      <c r="M28" s="211"/>
      <c r="N28" s="211"/>
    </row>
    <row r="29" spans="1:21">
      <c r="J29" s="182" t="s">
        <v>191</v>
      </c>
      <c r="L29" s="182" t="s">
        <v>180</v>
      </c>
      <c r="M29" s="211"/>
      <c r="N29" s="211"/>
    </row>
    <row r="30" spans="1:21">
      <c r="J30" s="182" t="s">
        <v>192</v>
      </c>
      <c r="L30" s="182" t="s">
        <v>218</v>
      </c>
      <c r="M30" s="211"/>
      <c r="N30" s="211"/>
    </row>
    <row r="31" spans="1:21">
      <c r="J31" s="182" t="s">
        <v>193</v>
      </c>
      <c r="L31" s="182" t="s">
        <v>181</v>
      </c>
      <c r="M31" s="211"/>
      <c r="N31" s="211"/>
    </row>
    <row r="32" spans="1:21">
      <c r="J32" s="182" t="s">
        <v>194</v>
      </c>
      <c r="L32" s="182" t="s">
        <v>182</v>
      </c>
      <c r="M32" s="211"/>
      <c r="N32" s="211"/>
    </row>
    <row r="33" spans="10:14">
      <c r="J33" s="182" t="s">
        <v>195</v>
      </c>
      <c r="L33" s="182" t="s">
        <v>183</v>
      </c>
      <c r="M33" s="211"/>
      <c r="N33" s="211"/>
    </row>
    <row r="34" spans="10:14">
      <c r="J34" s="182" t="s">
        <v>196</v>
      </c>
      <c r="L34" s="182" t="s">
        <v>184</v>
      </c>
      <c r="M34" s="211"/>
      <c r="N34" s="211"/>
    </row>
    <row r="35" spans="10:14">
      <c r="J35" s="182" t="s">
        <v>197</v>
      </c>
      <c r="L35" s="182" t="s">
        <v>185</v>
      </c>
      <c r="M35" s="211"/>
      <c r="N35" s="211"/>
    </row>
    <row r="36" spans="10:14" ht="15.75" thickBot="1">
      <c r="J36" s="183" t="s">
        <v>219</v>
      </c>
      <c r="L36" s="182" t="s">
        <v>110</v>
      </c>
      <c r="M36" s="211"/>
      <c r="N36" s="211"/>
    </row>
    <row r="37" spans="10:14">
      <c r="L37" s="182" t="s">
        <v>186</v>
      </c>
      <c r="M37" s="211"/>
      <c r="N37" s="211"/>
    </row>
    <row r="38" spans="10:14">
      <c r="L38" s="182" t="s">
        <v>187</v>
      </c>
      <c r="M38" s="211"/>
      <c r="N38" s="211"/>
    </row>
    <row r="39" spans="10:14">
      <c r="L39" s="182" t="s">
        <v>188</v>
      </c>
      <c r="M39" s="211"/>
      <c r="N39" s="211"/>
    </row>
    <row r="40" spans="10:14">
      <c r="L40" s="182" t="s">
        <v>189</v>
      </c>
      <c r="M40" s="211"/>
      <c r="N40" s="211"/>
    </row>
    <row r="41" spans="10:14" ht="15.75" thickBot="1">
      <c r="L41" s="183" t="s">
        <v>190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26</vt:i4>
      </vt:variant>
    </vt:vector>
  </HeadingPairs>
  <TitlesOfParts>
    <vt:vector size="31" baseType="lpstr">
      <vt:lpstr>U SPORTS Expense Claim Form</vt:lpstr>
      <vt:lpstr>Completion Instructions</vt:lpstr>
      <vt:lpstr>Rates</vt:lpstr>
      <vt:lpstr>Expense Type</vt:lpstr>
      <vt:lpstr>Classes</vt:lpstr>
      <vt:lpstr>Ad_Hoc_Committee_Meetings</vt:lpstr>
      <vt:lpstr>Class</vt:lpstr>
      <vt:lpstr>Coaches_Excellence</vt:lpstr>
      <vt:lpstr>Comm_and_Mkting</vt:lpstr>
      <vt:lpstr>Competitions</vt:lpstr>
      <vt:lpstr>Corporate</vt:lpstr>
      <vt:lpstr>ExpenseType</vt:lpstr>
      <vt:lpstr>FISU</vt:lpstr>
      <vt:lpstr>Football</vt:lpstr>
      <vt:lpstr>Fund_Development</vt:lpstr>
      <vt:lpstr>Governance</vt:lpstr>
      <vt:lpstr>Leadership_Meetings</vt:lpstr>
      <vt:lpstr>Location</vt:lpstr>
      <vt:lpstr>Non_Rev_Gen</vt:lpstr>
      <vt:lpstr>Operating_Committees</vt:lpstr>
      <vt:lpstr>Other_Programs</vt:lpstr>
      <vt:lpstr>'Completion Instructions'!Print_Area</vt:lpstr>
      <vt:lpstr>'U SPORTS Expense Claim Form'!Print_Area</vt:lpstr>
      <vt:lpstr>Rev_Gen</vt:lpstr>
      <vt:lpstr>Sports_Development</vt:lpstr>
      <vt:lpstr>Standing_Committee_Meetings</vt:lpstr>
      <vt:lpstr>Summer_Univ.</vt:lpstr>
      <vt:lpstr>Taxes</vt:lpstr>
      <vt:lpstr>Winter_Univ.</vt:lpstr>
      <vt:lpstr>World_Univ_Leagues</vt:lpstr>
      <vt:lpstr>WUC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Linh Nguyen</dc:creator>
  <cp:lastModifiedBy>Tony Martire</cp:lastModifiedBy>
  <cp:lastPrinted>2017-10-23T21:39:52Z</cp:lastPrinted>
  <dcterms:created xsi:type="dcterms:W3CDTF">2012-03-13T04:06:42Z</dcterms:created>
  <dcterms:modified xsi:type="dcterms:W3CDTF">2017-10-23T21:42:26Z</dcterms:modified>
</cp:coreProperties>
</file>